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5115" windowWidth="15600" windowHeight="4845" activeTab="0"/>
  </bookViews>
  <sheets>
    <sheet name="SVC" sheetId="1" r:id="rId1"/>
    <sheet name="SVS" sheetId="2" r:id="rId2"/>
    <sheet name="SVN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<sst xmlns="http://schemas.openxmlformats.org/spreadsheetml/2006/main" count="285" uniqueCount="148">
  <si>
    <t>Ap. №</t>
  </si>
  <si>
    <t>Floor</t>
  </si>
  <si>
    <t xml:space="preserve">
m2</t>
  </si>
  <si>
    <t>Description</t>
  </si>
  <si>
    <t>Terrace m2</t>
  </si>
  <si>
    <t>Aspect</t>
  </si>
  <si>
    <t>Status</t>
  </si>
  <si>
    <t>Sh.1</t>
  </si>
  <si>
    <t>G</t>
  </si>
  <si>
    <t>shop</t>
  </si>
  <si>
    <t>south - street</t>
  </si>
  <si>
    <t>Sh.2</t>
  </si>
  <si>
    <t>Sh.3</t>
  </si>
  <si>
    <t>Sh.4</t>
  </si>
  <si>
    <t>Ap.1</t>
  </si>
  <si>
    <t>1 bedroom, 1 bathroom</t>
  </si>
  <si>
    <t xml:space="preserve">north-east - pool </t>
  </si>
  <si>
    <t>Studio, 1 bathroom</t>
  </si>
  <si>
    <t>north - resort</t>
  </si>
  <si>
    <t xml:space="preserve"> </t>
  </si>
  <si>
    <t>Ap.2a</t>
  </si>
  <si>
    <t>1 bedroom, 1 bathroom, 1 terrace</t>
  </si>
  <si>
    <t>Studio, 1 bathroom, 1 terrace</t>
  </si>
  <si>
    <t>south - pool</t>
  </si>
  <si>
    <t>2 bedrooms, 2 bathrooms, 1 terrace</t>
  </si>
  <si>
    <t>Ap.5a</t>
  </si>
  <si>
    <t>north/south - resort/pool</t>
  </si>
  <si>
    <t>north - pool</t>
  </si>
  <si>
    <t>Ap.10</t>
  </si>
  <si>
    <t>Ap.14</t>
  </si>
  <si>
    <t>west - resort</t>
  </si>
  <si>
    <t>Ap.43</t>
  </si>
  <si>
    <t>Ap.97</t>
  </si>
  <si>
    <t>Ap.99</t>
  </si>
  <si>
    <t>custom layout</t>
  </si>
  <si>
    <t>south/east/north</t>
  </si>
  <si>
    <t>east/west</t>
  </si>
  <si>
    <t>Price € / m2</t>
  </si>
  <si>
    <t>Price €</t>
  </si>
  <si>
    <t>Ap.1d</t>
  </si>
  <si>
    <t>Ap.1f</t>
  </si>
  <si>
    <t>Ap.9a</t>
  </si>
  <si>
    <t>Ap.9b</t>
  </si>
  <si>
    <r>
      <t>SUNNY VIEW APARTMENTS South</t>
    </r>
    <r>
      <rPr>
        <b/>
        <sz val="19"/>
        <rFont val="Arial"/>
        <family val="2"/>
      </rPr>
      <t xml:space="preserve"> - </t>
    </r>
    <r>
      <rPr>
        <b/>
        <sz val="19"/>
        <rFont val="Arial"/>
        <family val="2"/>
      </rPr>
      <t>Sunny Beach, Bulgaria - PRICE LIST</t>
    </r>
  </si>
  <si>
    <r>
      <t>m</t>
    </r>
    <r>
      <rPr>
        <b/>
        <vertAlign val="superscript"/>
        <sz val="12"/>
        <rFont val="Arial Narrow"/>
        <family val="2"/>
      </rPr>
      <t>2</t>
    </r>
  </si>
  <si>
    <t>застр</t>
  </si>
  <si>
    <r>
      <t>Terrace m</t>
    </r>
    <r>
      <rPr>
        <b/>
        <vertAlign val="superscript"/>
        <sz val="12"/>
        <rFont val="Arial Narrow"/>
        <family val="2"/>
      </rPr>
      <t>2</t>
    </r>
  </si>
  <si>
    <r>
      <t>€ per m</t>
    </r>
    <r>
      <rPr>
        <b/>
        <vertAlign val="superscript"/>
        <sz val="12"/>
        <rFont val="Arial Narrow"/>
        <family val="2"/>
      </rPr>
      <t>2</t>
    </r>
  </si>
  <si>
    <t>площ</t>
  </si>
  <si>
    <t>север, восток, юг</t>
  </si>
  <si>
    <t>юг</t>
  </si>
  <si>
    <t>Ап. 3</t>
  </si>
  <si>
    <t xml:space="preserve">2 спальни, 1 дневная, комнаты + WC, 2 террасы </t>
  </si>
  <si>
    <t>Ап. 4</t>
  </si>
  <si>
    <t xml:space="preserve">1 спальня, 1 дневная, комнаты + WC, 1 терраса </t>
  </si>
  <si>
    <t>восток</t>
  </si>
  <si>
    <t>Ап. 5</t>
  </si>
  <si>
    <t>Ап. 6</t>
  </si>
  <si>
    <t xml:space="preserve">1 спальня, 1 дневная, комнаты + WC, 2 террасы </t>
  </si>
  <si>
    <t>Ап.108</t>
  </si>
  <si>
    <r>
      <t>SUNNY VIEW North</t>
    </r>
    <r>
      <rPr>
        <b/>
        <sz val="18"/>
        <rFont val="Arial"/>
        <family val="2"/>
      </rPr>
      <t xml:space="preserve"> - </t>
    </r>
    <r>
      <rPr>
        <b/>
        <sz val="18"/>
        <rFont val="Arial"/>
        <family val="2"/>
      </rPr>
      <t>Sunny Beach, Bulgaria - PRICE LIST</t>
    </r>
  </si>
  <si>
    <t>Этаж</t>
  </si>
  <si>
    <t>Описание</t>
  </si>
  <si>
    <t>Terrace</t>
  </si>
  <si>
    <t>Вид</t>
  </si>
  <si>
    <t>Статус</t>
  </si>
  <si>
    <t>Цена €</t>
  </si>
  <si>
    <t>Цена на кв.м</t>
  </si>
  <si>
    <t>Кв. No</t>
  </si>
  <si>
    <t>Кв.No</t>
  </si>
  <si>
    <t>1 дневная, 2 спальни, 2 ванные комнаты + WC,    1 терраса</t>
  </si>
  <si>
    <t>юго-восток,курорт</t>
  </si>
  <si>
    <t>1 дневная, 2 спальни, 2 ванные комнаты + WC,    2  террасы</t>
  </si>
  <si>
    <t>юг-бассейн</t>
  </si>
  <si>
    <t>юго-запад - главный вход / автостоянка</t>
  </si>
  <si>
    <r>
      <t xml:space="preserve">SUNNY VIEW APARTMENTS Central </t>
    </r>
    <r>
      <rPr>
        <b/>
        <sz val="19"/>
        <rFont val="Arial"/>
        <family val="2"/>
      </rPr>
      <t xml:space="preserve">- </t>
    </r>
    <r>
      <rPr>
        <b/>
        <sz val="19"/>
        <rFont val="Arial"/>
        <family val="2"/>
      </rPr>
      <t>Sunny Beach, Bulgaria - PRICE LIST</t>
    </r>
  </si>
  <si>
    <t>sold</t>
  </si>
  <si>
    <t xml:space="preserve">Ap.2 </t>
  </si>
  <si>
    <t>Ap.26a</t>
  </si>
  <si>
    <t>Ap.3</t>
  </si>
  <si>
    <t>Ap.6</t>
  </si>
  <si>
    <t>Ap.1b</t>
  </si>
  <si>
    <t xml:space="preserve">Ap. 4 </t>
  </si>
  <si>
    <t>2 bedroom, 2 bathroom, 1 terrace</t>
  </si>
  <si>
    <t>Ap.5</t>
  </si>
  <si>
    <t>north-south- resort/pool</t>
  </si>
  <si>
    <t>Ap.24</t>
  </si>
  <si>
    <t>Apt.90</t>
  </si>
  <si>
    <t>Ap.68</t>
  </si>
  <si>
    <t>Ap.9</t>
  </si>
  <si>
    <t>Ap.30</t>
  </si>
  <si>
    <r>
      <t>Ч.жпл
м</t>
    </r>
    <r>
      <rPr>
        <vertAlign val="superscript"/>
        <sz val="8"/>
        <rFont val="Arial Narrow"/>
        <family val="2"/>
      </rPr>
      <t>2</t>
    </r>
  </si>
  <si>
    <r>
      <t>Oбщ.пл
м</t>
    </r>
    <r>
      <rPr>
        <vertAlign val="superscript"/>
        <sz val="8"/>
        <rFont val="Arial Narrow"/>
        <family val="2"/>
      </rPr>
      <t>2</t>
    </r>
  </si>
  <si>
    <t>Price £ *</t>
  </si>
  <si>
    <r>
      <t>m</t>
    </r>
    <r>
      <rPr>
        <vertAlign val="superscript"/>
        <sz val="8"/>
        <rFont val="Arial Narrow"/>
        <family val="2"/>
      </rPr>
      <t>2</t>
    </r>
  </si>
  <si>
    <r>
      <t>ft</t>
    </r>
    <r>
      <rPr>
        <vertAlign val="superscript"/>
        <sz val="8"/>
        <rFont val="Arial Narrow"/>
        <family val="2"/>
      </rPr>
      <t>2</t>
    </r>
  </si>
  <si>
    <t>север</t>
  </si>
  <si>
    <t>Ап.106</t>
  </si>
  <si>
    <t xml:space="preserve">RESERVED </t>
  </si>
  <si>
    <t>Ap.49</t>
  </si>
  <si>
    <t>Ap.50</t>
  </si>
  <si>
    <t>восток, север</t>
  </si>
  <si>
    <t xml:space="preserve">1 спальня, 1 дневная, комнаты + WC, 1 террасса </t>
  </si>
  <si>
    <t>студио - 1 комната + WC, 1 терраса</t>
  </si>
  <si>
    <t>Ap.85</t>
  </si>
  <si>
    <t>north-west - resort</t>
  </si>
  <si>
    <t>Ap.95</t>
  </si>
  <si>
    <t>Ap.8</t>
  </si>
  <si>
    <t>north-east - pool/resort</t>
  </si>
  <si>
    <t>Ап.101</t>
  </si>
  <si>
    <t>восток, юг</t>
  </si>
  <si>
    <t>restaurant</t>
  </si>
  <si>
    <t>3 bedrooms, 3 bathrooms, 3 terraces</t>
  </si>
  <si>
    <t>3 bedrooms, 3 bathrooms, 2 terraces</t>
  </si>
  <si>
    <t>A-4</t>
  </si>
  <si>
    <t>А-5</t>
  </si>
  <si>
    <t>А-6</t>
  </si>
  <si>
    <t>A-8</t>
  </si>
  <si>
    <t>АКЦИЯ</t>
  </si>
  <si>
    <t>Ap_A_1</t>
  </si>
  <si>
    <t>Студио_A_2</t>
  </si>
  <si>
    <t>Ap_A_3</t>
  </si>
  <si>
    <t>1 дневная, 1 спальня, 1 кладовка, 1 ванная комната + WC,    2  террасы</t>
  </si>
  <si>
    <t>1 дневная-спальня, 1 ванная комната + WC,    1  терраса</t>
  </si>
  <si>
    <t>1 дневная, 1 спальня, 1 ванная комната + WC,    1  терраса</t>
  </si>
  <si>
    <t xml:space="preserve">восток - главный вход/ автостоянка </t>
  </si>
  <si>
    <t>юго-восток, бассейн</t>
  </si>
  <si>
    <t>Ap.22c</t>
  </si>
  <si>
    <t>A-1</t>
  </si>
  <si>
    <t>A-2</t>
  </si>
  <si>
    <t>A-3</t>
  </si>
  <si>
    <t>А-7</t>
  </si>
  <si>
    <t xml:space="preserve">1 спальня, 1 дневная, комнаты + 2 баня с WC, 1 терраса </t>
  </si>
  <si>
    <t>A-9</t>
  </si>
  <si>
    <t>A-10</t>
  </si>
  <si>
    <t>A-11</t>
  </si>
  <si>
    <t>Ап.30</t>
  </si>
  <si>
    <t>студио - 1 комната + WC</t>
  </si>
  <si>
    <t>New Price € / m2</t>
  </si>
  <si>
    <t>New Price €</t>
  </si>
  <si>
    <t>Нова Цена €</t>
  </si>
  <si>
    <t>Нова Цена на кв.м</t>
  </si>
  <si>
    <t>n.a.</t>
  </si>
  <si>
    <t>promenena tsena</t>
  </si>
  <si>
    <t>? Imaha kupuvach, triabva da se proveri kakvo stana?</t>
  </si>
  <si>
    <t>500</t>
  </si>
  <si>
    <t>комисион</t>
  </si>
  <si>
    <t>3 bedroom, 2 bathroom, 1 terrace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</si>
</sst>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"/>
    <numFmt numFmtId="165" formatCode="[$€-2]\ #,##0"/>
    <numFmt numFmtId="166" formatCode="[$€-2]\ #,##0.00"/>
    <numFmt numFmtId="167" formatCode="0.0"/>
    <numFmt numFmtId="168" formatCode="&quot;£&quot;#,##0"/>
    <numFmt numFmtId="169" formatCode="#,##0.00[$р.-419]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 Narrow"/>
      <family val="2"/>
    </font>
    <font>
      <b/>
      <sz val="19"/>
      <name val="Mistral"/>
      <family val="4"/>
    </font>
    <font>
      <b/>
      <sz val="19"/>
      <name val="Arial"/>
      <family val="2"/>
    </font>
    <font>
      <b/>
      <sz val="12"/>
      <name val="Arial Narrow"/>
      <family val="2"/>
    </font>
    <font>
      <b/>
      <vertAlign val="superscript"/>
      <sz val="12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name val="Arial Narrow"/>
      <family val="2"/>
    </font>
    <font>
      <b/>
      <sz val="18"/>
      <name val="Mistral"/>
      <family val="4"/>
    </font>
    <font>
      <b/>
      <sz val="18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"/>
      <family val="2"/>
    </font>
    <font>
      <sz val="12"/>
      <name val="Arial Narrow"/>
      <family val="2"/>
    </font>
    <font>
      <sz val="1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164" fontId="19" fillId="0" borderId="10" xfId="55" applyNumberFormat="1" applyFont="1" applyFill="1" applyBorder="1" applyAlignment="1">
      <alignment horizontal="center" vertical="center" wrapText="1"/>
      <protection/>
    </xf>
    <xf numFmtId="0" fontId="19" fillId="0" borderId="11" xfId="55" applyFont="1" applyFill="1" applyBorder="1" applyAlignment="1">
      <alignment horizontal="center" vertical="center" wrapText="1"/>
      <protection/>
    </xf>
    <xf numFmtId="0" fontId="19" fillId="0" borderId="10" xfId="55" applyFont="1" applyFill="1" applyBorder="1" applyAlignment="1">
      <alignment horizontal="center" vertical="center" wrapText="1"/>
      <protection/>
    </xf>
    <xf numFmtId="49" fontId="19" fillId="0" borderId="10" xfId="55" applyNumberFormat="1" applyFont="1" applyFill="1" applyBorder="1" applyAlignment="1">
      <alignment horizontal="center" vertical="center" wrapText="1"/>
      <protection/>
    </xf>
    <xf numFmtId="167" fontId="19" fillId="0" borderId="10" xfId="55" applyNumberFormat="1" applyFont="1" applyFill="1" applyBorder="1" applyAlignment="1">
      <alignment horizontal="center" vertical="center" wrapText="1"/>
      <protection/>
    </xf>
    <xf numFmtId="49" fontId="19" fillId="0" borderId="12" xfId="55" applyNumberFormat="1" applyFont="1" applyFill="1" applyBorder="1" applyAlignment="1">
      <alignment horizontal="center" vertical="center" wrapText="1"/>
      <protection/>
    </xf>
    <xf numFmtId="0" fontId="24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18" fillId="0" borderId="12" xfId="55" applyFont="1" applyFill="1" applyBorder="1" applyAlignment="1">
      <alignment horizontal="center" vertical="center" wrapText="1"/>
      <protection/>
    </xf>
    <xf numFmtId="49" fontId="18" fillId="0" borderId="12" xfId="55" applyNumberFormat="1" applyFont="1" applyFill="1" applyBorder="1" applyAlignment="1">
      <alignment horizontal="center" vertical="center" wrapText="1"/>
      <protection/>
    </xf>
    <xf numFmtId="49" fontId="18" fillId="24" borderId="12" xfId="55" applyNumberFormat="1" applyFont="1" applyFill="1" applyBorder="1" applyAlignment="1">
      <alignment horizontal="center" vertical="center" wrapText="1"/>
      <protection/>
    </xf>
    <xf numFmtId="0" fontId="20" fillId="0" borderId="11" xfId="55" applyFont="1" applyFill="1" applyBorder="1" applyAlignment="1">
      <alignment horizontal="center" vertical="center" wrapText="1"/>
      <protection/>
    </xf>
    <xf numFmtId="166" fontId="19" fillId="0" borderId="10" xfId="55" applyNumberFormat="1" applyFont="1" applyFill="1" applyBorder="1">
      <alignment/>
      <protection/>
    </xf>
    <xf numFmtId="0" fontId="19" fillId="17" borderId="10" xfId="0" applyFont="1" applyFill="1" applyBorder="1" applyAlignment="1">
      <alignment horizontal="center" vertical="center" wrapText="1"/>
    </xf>
    <xf numFmtId="3" fontId="19" fillId="17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5" fontId="0" fillId="0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19" fillId="0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168" fontId="19" fillId="0" borderId="12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6" xfId="55" applyFont="1" applyFill="1" applyBorder="1" applyAlignment="1">
      <alignment horizontal="center" vertical="center" wrapText="1"/>
      <protection/>
    </xf>
    <xf numFmtId="0" fontId="19" fillId="0" borderId="17" xfId="55" applyFont="1" applyFill="1" applyBorder="1" applyAlignment="1">
      <alignment horizontal="center" vertical="center" wrapText="1"/>
      <protection/>
    </xf>
    <xf numFmtId="0" fontId="19" fillId="0" borderId="18" xfId="55" applyFont="1" applyFill="1" applyBorder="1" applyAlignment="1">
      <alignment horizontal="center" vertical="center" wrapText="1"/>
      <protection/>
    </xf>
    <xf numFmtId="49" fontId="19" fillId="0" borderId="18" xfId="55" applyNumberFormat="1" applyFont="1" applyFill="1" applyBorder="1" applyAlignment="1">
      <alignment horizontal="center" vertical="center" wrapText="1"/>
      <protection/>
    </xf>
    <xf numFmtId="167" fontId="19" fillId="0" borderId="18" xfId="55" applyNumberFormat="1" applyFont="1" applyFill="1" applyBorder="1" applyAlignment="1">
      <alignment horizontal="center" vertical="center" wrapText="1"/>
      <protection/>
    </xf>
    <xf numFmtId="49" fontId="19" fillId="0" borderId="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2" fontId="19" fillId="0" borderId="18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center" vertical="center" wrapText="1"/>
    </xf>
    <xf numFmtId="165" fontId="19" fillId="0" borderId="19" xfId="0" applyNumberFormat="1" applyFont="1" applyFill="1" applyBorder="1" applyAlignment="1">
      <alignment horizontal="center" vertical="center" wrapText="1"/>
    </xf>
    <xf numFmtId="164" fontId="19" fillId="0" borderId="18" xfId="55" applyNumberFormat="1" applyFont="1" applyFill="1" applyBorder="1" applyAlignment="1">
      <alignment horizontal="center" vertical="center" wrapText="1"/>
      <protection/>
    </xf>
    <xf numFmtId="2" fontId="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49" fontId="33" fillId="0" borderId="19" xfId="0" applyNumberFormat="1" applyFont="1" applyBorder="1" applyAlignment="1">
      <alignment horizontal="center" vertical="center" wrapText="1"/>
    </xf>
    <xf numFmtId="168" fontId="19" fillId="0" borderId="19" xfId="0" applyNumberFormat="1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4" fillId="0" borderId="12" xfId="0" applyNumberFormat="1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5" fontId="0" fillId="0" borderId="0" xfId="0" applyNumberFormat="1" applyFont="1" applyFill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2" fontId="34" fillId="0" borderId="20" xfId="0" applyNumberFormat="1" applyFont="1" applyFill="1" applyBorder="1" applyAlignment="1">
      <alignment horizontal="center" vertical="center" wrapText="1"/>
    </xf>
    <xf numFmtId="2" fontId="34" fillId="0" borderId="21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/>
    </xf>
    <xf numFmtId="169" fontId="0" fillId="0" borderId="10" xfId="0" applyNumberFormat="1" applyBorder="1" applyAlignment="1">
      <alignment/>
    </xf>
    <xf numFmtId="2" fontId="19" fillId="0" borderId="15" xfId="0" applyNumberFormat="1" applyFont="1" applyFill="1" applyBorder="1" applyAlignment="1">
      <alignment horizontal="center" vertical="center"/>
    </xf>
    <xf numFmtId="2" fontId="19" fillId="0" borderId="22" xfId="0" applyNumberFormat="1" applyFont="1" applyBorder="1" applyAlignment="1">
      <alignment horizontal="center" vertical="center"/>
    </xf>
    <xf numFmtId="49" fontId="18" fillId="24" borderId="23" xfId="55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4" borderId="10" xfId="47" applyBorder="1" applyAlignment="1">
      <alignment horizontal="center" vertical="center" wrapText="1"/>
    </xf>
    <xf numFmtId="2" fontId="7" fillId="4" borderId="15" xfId="47" applyNumberFormat="1" applyBorder="1" applyAlignment="1">
      <alignment horizontal="center" vertical="center" wrapText="1"/>
    </xf>
    <xf numFmtId="49" fontId="7" fillId="4" borderId="10" xfId="47" applyNumberFormat="1" applyBorder="1" applyAlignment="1">
      <alignment horizontal="center" vertical="center" wrapText="1"/>
    </xf>
    <xf numFmtId="49" fontId="7" fillId="4" borderId="12" xfId="47" applyNumberFormat="1" applyBorder="1" applyAlignment="1">
      <alignment horizontal="center" vertical="center" wrapText="1"/>
    </xf>
    <xf numFmtId="165" fontId="7" fillId="4" borderId="10" xfId="47" applyNumberFormat="1" applyBorder="1" applyAlignment="1">
      <alignment horizontal="center" vertical="center" wrapText="1"/>
    </xf>
    <xf numFmtId="0" fontId="7" fillId="4" borderId="15" xfId="47" applyBorder="1" applyAlignment="1">
      <alignment horizontal="center" vertical="center" wrapText="1"/>
    </xf>
    <xf numFmtId="2" fontId="7" fillId="4" borderId="10" xfId="47" applyNumberFormat="1" applyBorder="1" applyAlignment="1">
      <alignment horizontal="center"/>
    </xf>
    <xf numFmtId="2" fontId="7" fillId="4" borderId="10" xfId="47" applyNumberFormat="1" applyBorder="1" applyAlignment="1">
      <alignment horizontal="center" vertical="center"/>
    </xf>
    <xf numFmtId="2" fontId="7" fillId="4" borderId="20" xfId="47" applyNumberFormat="1" applyBorder="1" applyAlignment="1">
      <alignment horizontal="center" vertical="center" wrapText="1"/>
    </xf>
    <xf numFmtId="2" fontId="7" fillId="4" borderId="10" xfId="47" applyNumberFormat="1" applyBorder="1" applyAlignment="1">
      <alignment horizontal="center" vertical="center" wrapText="1"/>
    </xf>
    <xf numFmtId="165" fontId="7" fillId="4" borderId="15" xfId="47" applyNumberForma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2" fontId="34" fillId="4" borderId="15" xfId="0" applyNumberFormat="1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2" fontId="34" fillId="4" borderId="20" xfId="0" applyNumberFormat="1" applyFont="1" applyFill="1" applyBorder="1" applyAlignment="1">
      <alignment horizontal="center" vertical="center" wrapText="1"/>
    </xf>
    <xf numFmtId="49" fontId="34" fillId="4" borderId="12" xfId="0" applyNumberFormat="1" applyFont="1" applyFill="1" applyBorder="1" applyAlignment="1">
      <alignment horizontal="center" vertical="center" wrapText="1"/>
    </xf>
    <xf numFmtId="49" fontId="24" fillId="4" borderId="12" xfId="0" applyNumberFormat="1" applyFont="1" applyFill="1" applyBorder="1" applyAlignment="1">
      <alignment horizontal="center" vertical="center" wrapText="1"/>
    </xf>
    <xf numFmtId="165" fontId="0" fillId="4" borderId="10" xfId="0" applyNumberFormat="1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2" fontId="0" fillId="4" borderId="10" xfId="0" applyNumberForma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7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5" fontId="0" fillId="0" borderId="24" xfId="0" applyNumberFormat="1" applyFont="1" applyFill="1" applyBorder="1" applyAlignment="1">
      <alignment horizontal="center" vertical="center" wrapText="1"/>
    </xf>
    <xf numFmtId="49" fontId="18" fillId="0" borderId="10" xfId="55" applyNumberFormat="1" applyFont="1" applyFill="1" applyBorder="1" applyAlignment="1">
      <alignment horizontal="center" vertical="center" wrapText="1"/>
      <protection/>
    </xf>
    <xf numFmtId="49" fontId="18" fillId="0" borderId="12" xfId="0" applyNumberFormat="1" applyFont="1" applyFill="1" applyBorder="1" applyAlignment="1">
      <alignment horizontal="center" vertical="center" wrapText="1"/>
    </xf>
    <xf numFmtId="165" fontId="19" fillId="0" borderId="15" xfId="55" applyNumberFormat="1" applyFont="1" applyFill="1" applyBorder="1">
      <alignment/>
      <protection/>
    </xf>
    <xf numFmtId="166" fontId="19" fillId="0" borderId="18" xfId="55" applyNumberFormat="1" applyFont="1" applyFill="1" applyBorder="1">
      <alignment/>
      <protection/>
    </xf>
    <xf numFmtId="165" fontId="19" fillId="0" borderId="25" xfId="55" applyNumberFormat="1" applyFont="1" applyFill="1" applyBorder="1">
      <alignment/>
      <protection/>
    </xf>
    <xf numFmtId="0" fontId="0" fillId="0" borderId="0" xfId="0" applyFont="1" applyFill="1" applyAlignment="1">
      <alignment/>
    </xf>
    <xf numFmtId="166" fontId="19" fillId="0" borderId="10" xfId="55" applyNumberFormat="1" applyFont="1" applyFill="1" applyBorder="1" applyAlignment="1">
      <alignment horizontal="center" vertical="center"/>
      <protection/>
    </xf>
    <xf numFmtId="166" fontId="19" fillId="0" borderId="10" xfId="55" applyNumberFormat="1" applyFont="1" applyFill="1" applyBorder="1" applyAlignment="1">
      <alignment vertical="center"/>
      <protection/>
    </xf>
    <xf numFmtId="0" fontId="19" fillId="0" borderId="10" xfId="55" applyFont="1" applyFill="1" applyBorder="1">
      <alignment/>
      <protection/>
    </xf>
    <xf numFmtId="166" fontId="19" fillId="0" borderId="10" xfId="55" applyNumberFormat="1" applyFont="1" applyFill="1" applyBorder="1">
      <alignment/>
      <protection/>
    </xf>
    <xf numFmtId="165" fontId="19" fillId="0" borderId="10" xfId="55" applyNumberFormat="1" applyFont="1" applyFill="1" applyBorder="1">
      <alignment/>
      <protection/>
    </xf>
    <xf numFmtId="166" fontId="19" fillId="0" borderId="15" xfId="55" applyNumberFormat="1" applyFont="1" applyFill="1" applyBorder="1" applyAlignment="1">
      <alignment horizontal="right"/>
      <protection/>
    </xf>
    <xf numFmtId="49" fontId="18" fillId="0" borderId="18" xfId="55" applyNumberFormat="1" applyFont="1" applyFill="1" applyBorder="1" applyAlignment="1">
      <alignment horizontal="center" vertical="center" wrapText="1"/>
      <protection/>
    </xf>
    <xf numFmtId="166" fontId="19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9" fillId="25" borderId="16" xfId="55" applyFont="1" applyFill="1" applyBorder="1" applyAlignment="1">
      <alignment horizontal="center" vertical="center" wrapText="1"/>
      <protection/>
    </xf>
    <xf numFmtId="0" fontId="19" fillId="25" borderId="12" xfId="55" applyFont="1" applyFill="1" applyBorder="1" applyAlignment="1">
      <alignment horizontal="center" vertical="center" wrapText="1"/>
      <protection/>
    </xf>
    <xf numFmtId="164" fontId="19" fillId="25" borderId="12" xfId="55" applyNumberFormat="1" applyFont="1" applyFill="1" applyBorder="1" applyAlignment="1">
      <alignment horizontal="center" vertical="center" wrapText="1"/>
      <protection/>
    </xf>
    <xf numFmtId="49" fontId="19" fillId="25" borderId="12" xfId="55" applyNumberFormat="1" applyFont="1" applyFill="1" applyBorder="1" applyAlignment="1">
      <alignment horizontal="center" vertical="center" wrapText="1"/>
      <protection/>
    </xf>
    <xf numFmtId="49" fontId="20" fillId="25" borderId="12" xfId="55" applyNumberFormat="1" applyFont="1" applyFill="1" applyBorder="1" applyAlignment="1">
      <alignment horizontal="center" vertical="center" wrapText="1"/>
      <protection/>
    </xf>
    <xf numFmtId="166" fontId="19" fillId="25" borderId="12" xfId="55" applyNumberFormat="1" applyFont="1" applyFill="1" applyBorder="1">
      <alignment/>
      <protection/>
    </xf>
    <xf numFmtId="166" fontId="19" fillId="25" borderId="15" xfId="55" applyNumberFormat="1" applyFont="1" applyFill="1" applyBorder="1" applyAlignment="1">
      <alignment horizontal="right"/>
      <protection/>
    </xf>
    <xf numFmtId="0" fontId="19" fillId="25" borderId="11" xfId="55" applyFont="1" applyFill="1" applyBorder="1" applyAlignment="1">
      <alignment horizontal="center" vertical="center" wrapText="1"/>
      <protection/>
    </xf>
    <xf numFmtId="0" fontId="19" fillId="25" borderId="10" xfId="55" applyFont="1" applyFill="1" applyBorder="1" applyAlignment="1">
      <alignment horizontal="center" vertical="center" wrapText="1"/>
      <protection/>
    </xf>
    <xf numFmtId="164" fontId="19" fillId="25" borderId="10" xfId="55" applyNumberFormat="1" applyFont="1" applyFill="1" applyBorder="1" applyAlignment="1">
      <alignment horizontal="center" vertical="center" wrapText="1"/>
      <protection/>
    </xf>
    <xf numFmtId="49" fontId="19" fillId="25" borderId="10" xfId="55" applyNumberFormat="1" applyFont="1" applyFill="1" applyBorder="1" applyAlignment="1">
      <alignment horizontal="center" vertical="center" wrapText="1"/>
      <protection/>
    </xf>
    <xf numFmtId="49" fontId="21" fillId="25" borderId="10" xfId="55" applyNumberFormat="1" applyFont="1" applyFill="1" applyBorder="1" applyAlignment="1">
      <alignment horizontal="center" vertical="center" wrapText="1"/>
      <protection/>
    </xf>
    <xf numFmtId="49" fontId="20" fillId="25" borderId="10" xfId="5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0" xfId="0" applyFont="1" applyFill="1" applyAlignment="1">
      <alignment/>
    </xf>
    <xf numFmtId="169" fontId="0" fillId="4" borderId="10" xfId="0" applyNumberFormat="1" applyFont="1" applyFill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165" fontId="19" fillId="26" borderId="10" xfId="0" applyNumberFormat="1" applyFont="1" applyFill="1" applyBorder="1" applyAlignment="1">
      <alignment horizontal="center" vertical="center" wrapText="1"/>
    </xf>
    <xf numFmtId="168" fontId="19" fillId="26" borderId="10" xfId="0" applyNumberFormat="1" applyFont="1" applyFill="1" applyBorder="1" applyAlignment="1">
      <alignment horizontal="center" vertical="center" wrapText="1"/>
    </xf>
    <xf numFmtId="168" fontId="19" fillId="26" borderId="12" xfId="0" applyNumberFormat="1" applyFont="1" applyFill="1" applyBorder="1" applyAlignment="1">
      <alignment horizontal="center" vertical="center" wrapText="1"/>
    </xf>
    <xf numFmtId="168" fontId="19" fillId="26" borderId="19" xfId="0" applyNumberFormat="1" applyFont="1" applyFill="1" applyBorder="1" applyAlignment="1">
      <alignment horizontal="center" vertical="center" wrapText="1"/>
    </xf>
    <xf numFmtId="2" fontId="19" fillId="26" borderId="10" xfId="0" applyNumberFormat="1" applyFont="1" applyFill="1" applyBorder="1" applyAlignment="1">
      <alignment horizontal="center" vertical="center"/>
    </xf>
    <xf numFmtId="49" fontId="18" fillId="26" borderId="23" xfId="55" applyNumberFormat="1" applyFont="1" applyFill="1" applyBorder="1" applyAlignment="1">
      <alignment horizontal="center" vertical="center" wrapText="1"/>
      <protection/>
    </xf>
    <xf numFmtId="49" fontId="18" fillId="26" borderId="10" xfId="55" applyNumberFormat="1" applyFont="1" applyFill="1" applyBorder="1" applyAlignment="1">
      <alignment horizontal="center" vertical="center" wrapText="1"/>
      <protection/>
    </xf>
    <xf numFmtId="0" fontId="0" fillId="26" borderId="15" xfId="0" applyFill="1" applyBorder="1" applyAlignment="1">
      <alignment/>
    </xf>
    <xf numFmtId="0" fontId="0" fillId="26" borderId="10" xfId="0" applyFill="1" applyBorder="1" applyAlignment="1">
      <alignment/>
    </xf>
    <xf numFmtId="169" fontId="0" fillId="26" borderId="15" xfId="0" applyNumberFormat="1" applyFill="1" applyBorder="1" applyAlignment="1">
      <alignment/>
    </xf>
    <xf numFmtId="169" fontId="0" fillId="26" borderId="15" xfId="0" applyNumberFormat="1" applyFont="1" applyFill="1" applyBorder="1" applyAlignment="1">
      <alignment/>
    </xf>
    <xf numFmtId="0" fontId="0" fillId="26" borderId="10" xfId="0" applyFont="1" applyFill="1" applyBorder="1" applyAlignment="1">
      <alignment/>
    </xf>
    <xf numFmtId="166" fontId="19" fillId="26" borderId="10" xfId="55" applyNumberFormat="1" applyFont="1" applyFill="1" applyBorder="1">
      <alignment/>
      <protection/>
    </xf>
    <xf numFmtId="165" fontId="19" fillId="26" borderId="10" xfId="55" applyNumberFormat="1" applyFont="1" applyFill="1" applyBorder="1">
      <alignment/>
      <protection/>
    </xf>
    <xf numFmtId="2" fontId="0" fillId="26" borderId="10" xfId="0" applyNumberFormat="1" applyFont="1" applyFill="1" applyBorder="1" applyAlignment="1">
      <alignment horizontal="center"/>
    </xf>
    <xf numFmtId="2" fontId="35" fillId="26" borderId="10" xfId="47" applyNumberFormat="1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165" fontId="19" fillId="27" borderId="10" xfId="55" applyNumberFormat="1" applyFont="1" applyFill="1" applyBorder="1">
      <alignment/>
      <protection/>
    </xf>
    <xf numFmtId="166" fontId="19" fillId="27" borderId="15" xfId="55" applyNumberFormat="1" applyFont="1" applyFill="1" applyBorder="1" applyAlignment="1">
      <alignment horizontal="right"/>
      <protection/>
    </xf>
    <xf numFmtId="166" fontId="19" fillId="27" borderId="10" xfId="55" applyNumberFormat="1" applyFont="1" applyFill="1" applyBorder="1">
      <alignment/>
      <protection/>
    </xf>
    <xf numFmtId="165" fontId="19" fillId="0" borderId="10" xfId="55" applyNumberFormat="1" applyFont="1" applyFill="1" applyBorder="1">
      <alignment/>
      <protection/>
    </xf>
    <xf numFmtId="0" fontId="0" fillId="0" borderId="0" xfId="0" applyFont="1" applyAlignment="1">
      <alignment/>
    </xf>
    <xf numFmtId="166" fontId="19" fillId="28" borderId="10" xfId="55" applyNumberFormat="1" applyFont="1" applyFill="1" applyBorder="1">
      <alignment/>
      <protection/>
    </xf>
    <xf numFmtId="166" fontId="19" fillId="28" borderId="18" xfId="55" applyNumberFormat="1" applyFont="1" applyFill="1" applyBorder="1">
      <alignment/>
      <protection/>
    </xf>
    <xf numFmtId="165" fontId="19" fillId="27" borderId="10" xfId="0" applyNumberFormat="1" applyFont="1" applyFill="1" applyBorder="1" applyAlignment="1">
      <alignment horizontal="center" vertical="center" wrapText="1"/>
    </xf>
    <xf numFmtId="168" fontId="19" fillId="27" borderId="10" xfId="0" applyNumberFormat="1" applyFont="1" applyFill="1" applyBorder="1" applyAlignment="1">
      <alignment horizontal="center" vertical="center" wrapText="1"/>
    </xf>
    <xf numFmtId="2" fontId="19" fillId="27" borderId="10" xfId="0" applyNumberFormat="1" applyFont="1" applyFill="1" applyBorder="1" applyAlignment="1">
      <alignment horizontal="center" vertical="center"/>
    </xf>
    <xf numFmtId="165" fontId="0" fillId="28" borderId="10" xfId="0" applyNumberFormat="1" applyFont="1" applyFill="1" applyBorder="1" applyAlignment="1">
      <alignment horizontal="center" vertical="center" wrapText="1"/>
    </xf>
    <xf numFmtId="2" fontId="0" fillId="28" borderId="10" xfId="0" applyNumberFormat="1" applyFont="1" applyFill="1" applyBorder="1" applyAlignment="1">
      <alignment horizontal="center" vertical="center"/>
    </xf>
    <xf numFmtId="165" fontId="0" fillId="27" borderId="10" xfId="0" applyNumberFormat="1" applyFont="1" applyFill="1" applyBorder="1" applyAlignment="1">
      <alignment horizontal="center" vertical="center" wrapText="1"/>
    </xf>
    <xf numFmtId="2" fontId="0" fillId="27" borderId="10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2" fontId="35" fillId="27" borderId="10" xfId="47" applyNumberFormat="1" applyFont="1" applyFill="1" applyBorder="1" applyAlignment="1">
      <alignment horizontal="center" vertical="center"/>
    </xf>
    <xf numFmtId="165" fontId="0" fillId="29" borderId="10" xfId="0" applyNumberFormat="1" applyFont="1" applyFill="1" applyBorder="1" applyAlignment="1">
      <alignment horizontal="center" vertical="center" wrapText="1"/>
    </xf>
    <xf numFmtId="165" fontId="19" fillId="28" borderId="19" xfId="0" applyNumberFormat="1" applyFont="1" applyFill="1" applyBorder="1" applyAlignment="1">
      <alignment horizontal="center" vertical="center" wrapText="1"/>
    </xf>
    <xf numFmtId="166" fontId="19" fillId="27" borderId="10" xfId="55" applyNumberFormat="1" applyFont="1" applyFill="1" applyBorder="1">
      <alignment/>
      <protection/>
    </xf>
    <xf numFmtId="0" fontId="19" fillId="24" borderId="10" xfId="55" applyFont="1" applyFill="1" applyBorder="1" applyAlignment="1">
      <alignment horizontal="center" vertical="center" wrapText="1"/>
      <protection/>
    </xf>
    <xf numFmtId="164" fontId="19" fillId="24" borderId="10" xfId="55" applyNumberFormat="1" applyFont="1" applyFill="1" applyBorder="1" applyAlignment="1">
      <alignment horizontal="center" vertical="center" wrapText="1"/>
      <protection/>
    </xf>
    <xf numFmtId="0" fontId="22" fillId="22" borderId="26" xfId="0" applyFont="1" applyFill="1" applyBorder="1" applyAlignment="1">
      <alignment horizontal="center" vertical="center"/>
    </xf>
    <xf numFmtId="0" fontId="22" fillId="22" borderId="27" xfId="0" applyFont="1" applyFill="1" applyBorder="1" applyAlignment="1">
      <alignment horizontal="center" vertical="center"/>
    </xf>
    <xf numFmtId="0" fontId="22" fillId="30" borderId="28" xfId="0" applyFont="1" applyFill="1" applyBorder="1" applyAlignment="1">
      <alignment horizontal="center" vertical="center"/>
    </xf>
    <xf numFmtId="0" fontId="22" fillId="30" borderId="29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24" fillId="0" borderId="31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26" borderId="14" xfId="0" applyNumberFormat="1" applyFont="1" applyFill="1" applyBorder="1" applyAlignment="1">
      <alignment horizontal="center" vertical="center" wrapText="1"/>
    </xf>
    <xf numFmtId="49" fontId="24" fillId="26" borderId="12" xfId="0" applyNumberFormat="1" applyFont="1" applyFill="1" applyBorder="1" applyAlignment="1">
      <alignment horizontal="center" vertical="center" wrapText="1"/>
    </xf>
    <xf numFmtId="0" fontId="24" fillId="26" borderId="31" xfId="0" applyFont="1" applyFill="1" applyBorder="1" applyAlignment="1">
      <alignment horizontal="center" vertical="center" wrapText="1"/>
    </xf>
    <xf numFmtId="0" fontId="24" fillId="26" borderId="15" xfId="0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29" fillId="5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45"/>
  <sheetViews>
    <sheetView tabSelected="1" zoomScale="130" zoomScaleNormal="130" zoomScalePageLayoutView="0" workbookViewId="0" topLeftCell="A27">
      <selection activeCell="C41" sqref="C41"/>
    </sheetView>
  </sheetViews>
  <sheetFormatPr defaultColWidth="9.140625" defaultRowHeight="12.75"/>
  <cols>
    <col min="2" max="2" width="4.57421875" style="0" bestFit="1" customWidth="1"/>
    <col min="3" max="3" width="4.8515625" style="0" bestFit="1" customWidth="1"/>
    <col min="4" max="4" width="29.140625" style="0" customWidth="1"/>
    <col min="5" max="5" width="8.140625" style="0" bestFit="1" customWidth="1"/>
    <col min="6" max="6" width="17.8515625" style="0" bestFit="1" customWidth="1"/>
    <col min="7" max="7" width="8.28125" style="0" bestFit="1" customWidth="1"/>
    <col min="8" max="8" width="8.7109375" style="0" bestFit="1" customWidth="1"/>
    <col min="9" max="9" width="10.00390625" style="0" bestFit="1" customWidth="1"/>
    <col min="10" max="10" width="11.8515625" style="0" bestFit="1" customWidth="1"/>
  </cols>
  <sheetData>
    <row r="1" spans="1:11" ht="26.25" thickBot="1">
      <c r="A1" s="176" t="s">
        <v>75</v>
      </c>
      <c r="B1" s="177"/>
      <c r="C1" s="177"/>
      <c r="D1" s="177"/>
      <c r="E1" s="177"/>
      <c r="F1" s="177"/>
      <c r="G1" s="177"/>
      <c r="H1" s="177"/>
      <c r="I1" s="177"/>
      <c r="J1" s="133"/>
      <c r="K1" s="26"/>
    </row>
    <row r="2" spans="1:11" ht="25.5">
      <c r="A2" s="37" t="s">
        <v>0</v>
      </c>
      <c r="B2" s="17" t="s">
        <v>1</v>
      </c>
      <c r="C2" s="17" t="s">
        <v>2</v>
      </c>
      <c r="D2" s="18" t="s">
        <v>3</v>
      </c>
      <c r="E2" s="17" t="s">
        <v>4</v>
      </c>
      <c r="F2" s="18" t="s">
        <v>5</v>
      </c>
      <c r="G2" s="18" t="s">
        <v>6</v>
      </c>
      <c r="H2" s="19" t="s">
        <v>37</v>
      </c>
      <c r="I2" s="73" t="s">
        <v>38</v>
      </c>
      <c r="J2" s="143" t="s">
        <v>138</v>
      </c>
      <c r="K2" s="144" t="s">
        <v>139</v>
      </c>
    </row>
    <row r="3" spans="1:11" ht="13.5" customHeight="1">
      <c r="A3" s="120" t="s">
        <v>7</v>
      </c>
      <c r="B3" s="121" t="s">
        <v>8</v>
      </c>
      <c r="C3" s="122">
        <v>26.571</v>
      </c>
      <c r="D3" s="123" t="s">
        <v>9</v>
      </c>
      <c r="E3" s="121">
        <v>0</v>
      </c>
      <c r="F3" s="123" t="s">
        <v>10</v>
      </c>
      <c r="G3" s="124"/>
      <c r="H3" s="125">
        <v>990</v>
      </c>
      <c r="I3" s="126">
        <f>H3*C3</f>
        <v>26305.29</v>
      </c>
      <c r="J3" s="145"/>
      <c r="K3" s="146"/>
    </row>
    <row r="4" spans="1:11" ht="13.5" customHeight="1">
      <c r="A4" s="127" t="s">
        <v>11</v>
      </c>
      <c r="B4" s="128" t="s">
        <v>8</v>
      </c>
      <c r="C4" s="129">
        <v>25.231</v>
      </c>
      <c r="D4" s="130" t="s">
        <v>9</v>
      </c>
      <c r="E4" s="128">
        <v>0</v>
      </c>
      <c r="F4" s="130" t="s">
        <v>10</v>
      </c>
      <c r="G4" s="131"/>
      <c r="H4" s="125">
        <v>990</v>
      </c>
      <c r="I4" s="126">
        <f>H4*C4</f>
        <v>24978.690000000002</v>
      </c>
      <c r="J4" s="147"/>
      <c r="K4" s="146"/>
    </row>
    <row r="5" spans="1:11" ht="13.5" customHeight="1">
      <c r="A5" s="127" t="s">
        <v>12</v>
      </c>
      <c r="B5" s="128" t="s">
        <v>8</v>
      </c>
      <c r="C5" s="129">
        <v>49.381</v>
      </c>
      <c r="D5" s="130" t="s">
        <v>9</v>
      </c>
      <c r="E5" s="128">
        <v>0</v>
      </c>
      <c r="F5" s="130" t="s">
        <v>10</v>
      </c>
      <c r="G5" s="131"/>
      <c r="H5" s="125">
        <v>990</v>
      </c>
      <c r="I5" s="126">
        <f>H5*C5</f>
        <v>48887.19</v>
      </c>
      <c r="J5" s="147"/>
      <c r="K5" s="146"/>
    </row>
    <row r="6" spans="1:11" ht="13.5" customHeight="1">
      <c r="A6" s="127" t="s">
        <v>13</v>
      </c>
      <c r="B6" s="128" t="s">
        <v>8</v>
      </c>
      <c r="C6" s="129">
        <v>25.267</v>
      </c>
      <c r="D6" s="130" t="s">
        <v>9</v>
      </c>
      <c r="E6" s="128">
        <v>0</v>
      </c>
      <c r="F6" s="130" t="s">
        <v>10</v>
      </c>
      <c r="G6" s="132"/>
      <c r="H6" s="125">
        <v>990</v>
      </c>
      <c r="I6" s="126">
        <f>H6*C6</f>
        <v>25014.329999999998</v>
      </c>
      <c r="J6" s="148"/>
      <c r="K6" s="149"/>
    </row>
    <row r="7" spans="1:11" ht="13.5" customHeight="1">
      <c r="A7" s="127" t="s">
        <v>111</v>
      </c>
      <c r="B7" s="128" t="s">
        <v>8</v>
      </c>
      <c r="C7" s="129">
        <v>307.28</v>
      </c>
      <c r="D7" s="130" t="s">
        <v>111</v>
      </c>
      <c r="E7" s="128"/>
      <c r="F7" s="130" t="s">
        <v>10</v>
      </c>
      <c r="G7" s="132"/>
      <c r="H7" s="125">
        <v>976</v>
      </c>
      <c r="I7" s="126">
        <f>H7*C7</f>
        <v>299905.27999999997</v>
      </c>
      <c r="J7" s="148"/>
      <c r="K7" s="149"/>
    </row>
    <row r="8" spans="1:14" ht="8.25" customHeight="1">
      <c r="A8" s="2"/>
      <c r="B8" s="3"/>
      <c r="C8" s="1"/>
      <c r="D8" s="111"/>
      <c r="E8" s="112"/>
      <c r="F8" s="112"/>
      <c r="G8" s="105"/>
      <c r="H8" s="113"/>
      <c r="I8" s="107"/>
      <c r="J8" s="148"/>
      <c r="K8" s="149"/>
      <c r="N8" t="s">
        <v>19</v>
      </c>
    </row>
    <row r="9" spans="1:12" ht="16.5" customHeight="1">
      <c r="A9" s="2" t="s">
        <v>14</v>
      </c>
      <c r="B9" s="3" t="s">
        <v>8</v>
      </c>
      <c r="C9" s="1">
        <v>37.5</v>
      </c>
      <c r="D9" s="4" t="s">
        <v>15</v>
      </c>
      <c r="E9" s="5">
        <v>5.2</v>
      </c>
      <c r="F9" s="4" t="s">
        <v>16</v>
      </c>
      <c r="G9" s="105"/>
      <c r="H9" s="21">
        <v>799</v>
      </c>
      <c r="I9" s="107">
        <f>C9*H9</f>
        <v>29962.5</v>
      </c>
      <c r="J9" s="157">
        <v>750</v>
      </c>
      <c r="K9" s="155">
        <f aca="true" t="shared" si="0" ref="K9:K15">J9*C9</f>
        <v>28125</v>
      </c>
      <c r="L9" s="158"/>
    </row>
    <row r="10" spans="1:12" ht="16.5" customHeight="1">
      <c r="A10" s="2" t="s">
        <v>81</v>
      </c>
      <c r="B10" s="3" t="s">
        <v>8</v>
      </c>
      <c r="C10" s="1">
        <v>19.522</v>
      </c>
      <c r="D10" s="4" t="s">
        <v>17</v>
      </c>
      <c r="E10" s="5">
        <v>0</v>
      </c>
      <c r="F10" s="4" t="s">
        <v>18</v>
      </c>
      <c r="G10" s="105" t="s">
        <v>19</v>
      </c>
      <c r="H10" s="21">
        <v>935</v>
      </c>
      <c r="I10" s="107">
        <f>C10*H10</f>
        <v>18253.07</v>
      </c>
      <c r="J10" s="157">
        <v>850</v>
      </c>
      <c r="K10" s="155">
        <f t="shared" si="0"/>
        <v>16593.699999999997</v>
      </c>
      <c r="L10" s="158"/>
    </row>
    <row r="11" spans="1:12" ht="16.5" customHeight="1">
      <c r="A11" s="2" t="s">
        <v>39</v>
      </c>
      <c r="B11" s="3" t="s">
        <v>8</v>
      </c>
      <c r="C11" s="1">
        <v>24.37</v>
      </c>
      <c r="D11" s="4" t="s">
        <v>17</v>
      </c>
      <c r="E11" s="5">
        <v>0</v>
      </c>
      <c r="F11" s="4" t="s">
        <v>18</v>
      </c>
      <c r="G11" s="105"/>
      <c r="H11" s="21">
        <v>818</v>
      </c>
      <c r="I11" s="107">
        <f>C11*H11</f>
        <v>19934.66</v>
      </c>
      <c r="J11" s="157">
        <v>700</v>
      </c>
      <c r="K11" s="155">
        <f t="shared" si="0"/>
        <v>17059</v>
      </c>
      <c r="L11" s="158"/>
    </row>
    <row r="12" spans="1:14" ht="16.5" customHeight="1">
      <c r="A12" s="2" t="s">
        <v>40</v>
      </c>
      <c r="B12" s="3" t="s">
        <v>8</v>
      </c>
      <c r="C12" s="1">
        <v>37.03</v>
      </c>
      <c r="D12" s="4" t="s">
        <v>17</v>
      </c>
      <c r="E12" s="5">
        <v>0</v>
      </c>
      <c r="F12" s="4" t="s">
        <v>18</v>
      </c>
      <c r="G12" s="106"/>
      <c r="H12" s="21">
        <v>675</v>
      </c>
      <c r="I12" s="107">
        <f>C12*H12</f>
        <v>24995.25</v>
      </c>
      <c r="J12" s="157">
        <v>650</v>
      </c>
      <c r="K12" s="155">
        <f t="shared" si="0"/>
        <v>24069.5</v>
      </c>
      <c r="L12" s="158"/>
      <c r="N12" t="s">
        <v>19</v>
      </c>
    </row>
    <row r="13" spans="1:13" ht="16.5" customHeight="1">
      <c r="A13" s="2" t="s">
        <v>77</v>
      </c>
      <c r="B13" s="3" t="s">
        <v>8</v>
      </c>
      <c r="C13" s="1">
        <v>41.5</v>
      </c>
      <c r="D13" s="4" t="s">
        <v>21</v>
      </c>
      <c r="E13" s="5">
        <v>0</v>
      </c>
      <c r="F13" s="4" t="s">
        <v>26</v>
      </c>
      <c r="G13" s="18"/>
      <c r="H13" s="21">
        <v>844</v>
      </c>
      <c r="I13" s="107">
        <f aca="true" t="shared" si="1" ref="I13:I22">C13*H13</f>
        <v>35026</v>
      </c>
      <c r="J13" s="160">
        <v>750</v>
      </c>
      <c r="K13" s="155">
        <f t="shared" si="0"/>
        <v>31125</v>
      </c>
      <c r="L13" s="159" t="s">
        <v>143</v>
      </c>
      <c r="M13" s="159"/>
    </row>
    <row r="14" spans="1:12" ht="16.5" customHeight="1">
      <c r="A14" s="2" t="s">
        <v>20</v>
      </c>
      <c r="B14" s="3" t="s">
        <v>8</v>
      </c>
      <c r="C14" s="1">
        <v>48.865</v>
      </c>
      <c r="D14" s="4" t="s">
        <v>21</v>
      </c>
      <c r="E14" s="5">
        <v>6.1</v>
      </c>
      <c r="F14" s="4" t="s">
        <v>18</v>
      </c>
      <c r="G14" s="105" t="s">
        <v>19</v>
      </c>
      <c r="H14" s="21">
        <v>979</v>
      </c>
      <c r="I14" s="107">
        <f t="shared" si="1"/>
        <v>47838.835</v>
      </c>
      <c r="J14" s="157">
        <v>800</v>
      </c>
      <c r="K14" s="155">
        <f t="shared" si="0"/>
        <v>39092</v>
      </c>
      <c r="L14" s="158"/>
    </row>
    <row r="15" spans="1:14" ht="18.75" customHeight="1">
      <c r="A15" s="20" t="s">
        <v>79</v>
      </c>
      <c r="B15" s="3" t="s">
        <v>8</v>
      </c>
      <c r="C15" s="1">
        <v>44.616</v>
      </c>
      <c r="D15" s="4" t="s">
        <v>22</v>
      </c>
      <c r="E15" s="5">
        <v>6.5</v>
      </c>
      <c r="F15" s="4" t="s">
        <v>23</v>
      </c>
      <c r="G15" s="105"/>
      <c r="H15" s="21">
        <v>896.23</v>
      </c>
      <c r="I15" s="107">
        <f t="shared" si="1"/>
        <v>39986.19768</v>
      </c>
      <c r="J15" s="157">
        <v>800</v>
      </c>
      <c r="K15" s="155">
        <f t="shared" si="0"/>
        <v>35692.8</v>
      </c>
      <c r="L15" s="158"/>
      <c r="M15" t="s">
        <v>19</v>
      </c>
      <c r="N15" t="s">
        <v>19</v>
      </c>
    </row>
    <row r="16" spans="1:12" ht="16.5" customHeight="1" hidden="1">
      <c r="A16" s="2" t="s">
        <v>25</v>
      </c>
      <c r="B16" s="3" t="s">
        <v>8</v>
      </c>
      <c r="C16" s="1">
        <v>83.59</v>
      </c>
      <c r="D16" s="4" t="s">
        <v>24</v>
      </c>
      <c r="E16" s="5">
        <v>7</v>
      </c>
      <c r="F16" s="4" t="s">
        <v>26</v>
      </c>
      <c r="G16" s="105"/>
      <c r="H16" s="21">
        <v>890.11</v>
      </c>
      <c r="I16" s="107">
        <f t="shared" si="1"/>
        <v>74404.29490000001</v>
      </c>
      <c r="J16" s="150">
        <v>890.11</v>
      </c>
      <c r="K16" s="151">
        <f>E16*J16</f>
        <v>6230.77</v>
      </c>
      <c r="L16" s="158"/>
    </row>
    <row r="17" spans="1:12" ht="20.25" customHeight="1" hidden="1">
      <c r="A17" s="2" t="s">
        <v>41</v>
      </c>
      <c r="B17" s="3" t="s">
        <v>8</v>
      </c>
      <c r="C17" s="1">
        <v>17.88</v>
      </c>
      <c r="D17" s="4" t="s">
        <v>17</v>
      </c>
      <c r="E17" s="5">
        <v>0</v>
      </c>
      <c r="F17" s="4" t="s">
        <v>27</v>
      </c>
      <c r="G17" s="105" t="s">
        <v>76</v>
      </c>
      <c r="H17" s="21">
        <v>894.85</v>
      </c>
      <c r="I17" s="107">
        <f t="shared" si="1"/>
        <v>15999.918</v>
      </c>
      <c r="J17" s="150">
        <v>894.85</v>
      </c>
      <c r="K17" s="151">
        <f>E17*J17</f>
        <v>0</v>
      </c>
      <c r="L17" s="158"/>
    </row>
    <row r="18" spans="1:12" ht="16.5" customHeight="1">
      <c r="A18" s="20" t="s">
        <v>82</v>
      </c>
      <c r="B18" s="3" t="s">
        <v>8</v>
      </c>
      <c r="C18" s="1">
        <v>51.755</v>
      </c>
      <c r="D18" s="4" t="s">
        <v>21</v>
      </c>
      <c r="E18" s="5">
        <v>6.5</v>
      </c>
      <c r="F18" s="4" t="s">
        <v>23</v>
      </c>
      <c r="G18" s="105"/>
      <c r="H18" s="21">
        <v>965.99</v>
      </c>
      <c r="I18" s="107">
        <f t="shared" si="1"/>
        <v>49994.812450000005</v>
      </c>
      <c r="J18" s="157">
        <v>800</v>
      </c>
      <c r="K18" s="155">
        <f>J18*C18</f>
        <v>41404</v>
      </c>
      <c r="L18" s="158"/>
    </row>
    <row r="19" spans="1:14" ht="16.5" customHeight="1">
      <c r="A19" s="20" t="s">
        <v>84</v>
      </c>
      <c r="B19" s="3" t="s">
        <v>8</v>
      </c>
      <c r="C19" s="5">
        <v>88.6</v>
      </c>
      <c r="D19" s="4" t="s">
        <v>83</v>
      </c>
      <c r="E19" s="5">
        <v>13.4</v>
      </c>
      <c r="F19" s="4" t="s">
        <v>85</v>
      </c>
      <c r="G19" s="105"/>
      <c r="H19" s="21">
        <v>891</v>
      </c>
      <c r="I19" s="107">
        <f t="shared" si="1"/>
        <v>78942.59999999999</v>
      </c>
      <c r="J19" s="157">
        <v>750</v>
      </c>
      <c r="K19" s="155">
        <f>J19*C19</f>
        <v>66450</v>
      </c>
      <c r="L19" s="158"/>
      <c r="M19" t="s">
        <v>19</v>
      </c>
      <c r="N19" t="s">
        <v>19</v>
      </c>
    </row>
    <row r="20" spans="1:12" ht="16.5" customHeight="1" hidden="1">
      <c r="A20" s="20" t="s">
        <v>80</v>
      </c>
      <c r="B20" s="3" t="s">
        <v>8</v>
      </c>
      <c r="C20" s="1">
        <v>83.59</v>
      </c>
      <c r="D20" s="4" t="s">
        <v>147</v>
      </c>
      <c r="E20" s="5">
        <v>7</v>
      </c>
      <c r="F20" s="4" t="s">
        <v>26</v>
      </c>
      <c r="G20" s="105"/>
      <c r="H20" s="21">
        <v>750</v>
      </c>
      <c r="I20" s="107">
        <f t="shared" si="1"/>
        <v>62692.5</v>
      </c>
      <c r="J20" s="150">
        <v>750</v>
      </c>
      <c r="K20" s="151">
        <f>E20*J20</f>
        <v>5250</v>
      </c>
      <c r="L20" s="158"/>
    </row>
    <row r="21" spans="1:12" ht="16.5" customHeight="1">
      <c r="A21" s="20" t="s">
        <v>25</v>
      </c>
      <c r="B21" s="174" t="s">
        <v>8</v>
      </c>
      <c r="C21" s="175">
        <v>83.59</v>
      </c>
      <c r="D21" s="4" t="s">
        <v>83</v>
      </c>
      <c r="E21" s="5"/>
      <c r="F21" s="4" t="s">
        <v>23</v>
      </c>
      <c r="G21" s="105"/>
      <c r="H21" s="21">
        <v>920</v>
      </c>
      <c r="I21" s="107">
        <f t="shared" si="1"/>
        <v>76902.8</v>
      </c>
      <c r="J21" s="150"/>
      <c r="K21" s="151"/>
      <c r="L21" s="158"/>
    </row>
    <row r="22" spans="1:12" ht="16.5" customHeight="1">
      <c r="A22" s="20" t="s">
        <v>80</v>
      </c>
      <c r="B22" s="3" t="s">
        <v>8</v>
      </c>
      <c r="C22" s="1">
        <v>32.831</v>
      </c>
      <c r="D22" s="4" t="s">
        <v>22</v>
      </c>
      <c r="E22" s="5">
        <v>5.4</v>
      </c>
      <c r="F22" s="4" t="s">
        <v>27</v>
      </c>
      <c r="G22" s="105"/>
      <c r="H22" s="21">
        <v>913.47</v>
      </c>
      <c r="I22" s="107">
        <f t="shared" si="1"/>
        <v>29990.133570000005</v>
      </c>
      <c r="J22" s="157">
        <v>750</v>
      </c>
      <c r="K22" s="155">
        <f>J22*C22</f>
        <v>24623.250000000004</v>
      </c>
      <c r="L22" s="158"/>
    </row>
    <row r="23" spans="1:13" ht="16.5" customHeight="1">
      <c r="A23" s="20" t="s">
        <v>107</v>
      </c>
      <c r="B23" s="3" t="s">
        <v>8</v>
      </c>
      <c r="C23" s="1">
        <v>34.484</v>
      </c>
      <c r="D23" s="4" t="s">
        <v>22</v>
      </c>
      <c r="E23" s="5">
        <v>5.8</v>
      </c>
      <c r="F23" s="4" t="s">
        <v>108</v>
      </c>
      <c r="G23" s="106"/>
      <c r="H23" s="114">
        <v>869.68</v>
      </c>
      <c r="I23" s="115">
        <v>29990.04512</v>
      </c>
      <c r="J23" s="173">
        <v>750</v>
      </c>
      <c r="K23" s="155">
        <f>J23*C23</f>
        <v>25863</v>
      </c>
      <c r="L23" s="159" t="s">
        <v>144</v>
      </c>
      <c r="M23" s="159"/>
    </row>
    <row r="24" spans="1:15" ht="16.5" customHeight="1">
      <c r="A24" s="20" t="s">
        <v>89</v>
      </c>
      <c r="B24" s="3" t="s">
        <v>8</v>
      </c>
      <c r="C24" s="1">
        <v>41.1</v>
      </c>
      <c r="D24" s="4" t="s">
        <v>22</v>
      </c>
      <c r="E24" s="5">
        <v>5.2</v>
      </c>
      <c r="F24" s="4" t="s">
        <v>27</v>
      </c>
      <c r="G24" s="105"/>
      <c r="H24" s="21">
        <v>851.34</v>
      </c>
      <c r="I24" s="107">
        <f>C24*H24</f>
        <v>34990.074</v>
      </c>
      <c r="J24" s="157">
        <v>800</v>
      </c>
      <c r="K24" s="155">
        <f>J24*C24</f>
        <v>32880</v>
      </c>
      <c r="L24" s="158"/>
      <c r="O24" s="137" t="s">
        <v>19</v>
      </c>
    </row>
    <row r="25" spans="1:12" ht="16.5" customHeight="1">
      <c r="A25" s="2" t="s">
        <v>42</v>
      </c>
      <c r="B25" s="3" t="s">
        <v>8</v>
      </c>
      <c r="C25" s="1">
        <v>21.31</v>
      </c>
      <c r="D25" s="4" t="s">
        <v>17</v>
      </c>
      <c r="E25" s="5">
        <v>0</v>
      </c>
      <c r="F25" s="4" t="s">
        <v>27</v>
      </c>
      <c r="G25" s="105"/>
      <c r="H25" s="21">
        <v>936</v>
      </c>
      <c r="I25" s="107">
        <f>C25*H25</f>
        <v>19946.16</v>
      </c>
      <c r="J25" s="157">
        <v>750</v>
      </c>
      <c r="K25" s="155">
        <f>J25*C25</f>
        <v>15982.499999999998</v>
      </c>
      <c r="L25" s="158"/>
    </row>
    <row r="26" spans="1:12" ht="16.5" customHeight="1">
      <c r="A26" s="2" t="s">
        <v>127</v>
      </c>
      <c r="B26" s="3">
        <v>1</v>
      </c>
      <c r="C26" s="1">
        <v>30.87</v>
      </c>
      <c r="D26" s="4" t="s">
        <v>22</v>
      </c>
      <c r="E26" s="5">
        <v>4.1</v>
      </c>
      <c r="F26" s="4" t="s">
        <v>18</v>
      </c>
      <c r="G26" s="18"/>
      <c r="H26" s="21">
        <v>809.52</v>
      </c>
      <c r="I26" s="107">
        <f>C26*H26</f>
        <v>24989.8824</v>
      </c>
      <c r="J26" s="157">
        <v>650</v>
      </c>
      <c r="K26" s="155">
        <f>J26*C26</f>
        <v>20065.5</v>
      </c>
      <c r="L26" s="158"/>
    </row>
    <row r="27" spans="1:12" ht="16.5" customHeight="1">
      <c r="A27" s="20" t="s">
        <v>86</v>
      </c>
      <c r="B27" s="3">
        <v>1</v>
      </c>
      <c r="C27" s="1">
        <v>43.317</v>
      </c>
      <c r="D27" s="4" t="s">
        <v>22</v>
      </c>
      <c r="E27" s="5">
        <v>5.8</v>
      </c>
      <c r="F27" s="4" t="s">
        <v>23</v>
      </c>
      <c r="G27" s="106" t="s">
        <v>98</v>
      </c>
      <c r="H27" s="21">
        <v>923.2</v>
      </c>
      <c r="I27" s="107">
        <f>C27*H27</f>
        <v>39990.254400000005</v>
      </c>
      <c r="J27" s="157">
        <v>800</v>
      </c>
      <c r="K27" s="155">
        <f aca="true" t="shared" si="2" ref="K27:K36">J27*C27</f>
        <v>34653.6</v>
      </c>
      <c r="L27" s="158"/>
    </row>
    <row r="28" spans="1:14" ht="16.5" customHeight="1">
      <c r="A28" s="2" t="s">
        <v>99</v>
      </c>
      <c r="B28" s="3">
        <v>2</v>
      </c>
      <c r="C28" s="1">
        <v>33.9</v>
      </c>
      <c r="D28" s="4" t="s">
        <v>22</v>
      </c>
      <c r="E28" s="5">
        <v>5.4</v>
      </c>
      <c r="F28" s="4" t="s">
        <v>27</v>
      </c>
      <c r="G28" s="105"/>
      <c r="H28" s="21"/>
      <c r="I28" s="107"/>
      <c r="J28" s="150"/>
      <c r="K28" s="151" t="s">
        <v>142</v>
      </c>
      <c r="L28" s="158"/>
      <c r="N28" s="137" t="s">
        <v>19</v>
      </c>
    </row>
    <row r="29" spans="1:12" ht="16.5" customHeight="1">
      <c r="A29" s="2" t="s">
        <v>100</v>
      </c>
      <c r="B29" s="3">
        <v>2</v>
      </c>
      <c r="C29" s="1">
        <v>27.7</v>
      </c>
      <c r="D29" s="4" t="s">
        <v>22</v>
      </c>
      <c r="E29" s="5">
        <v>0</v>
      </c>
      <c r="F29" s="4" t="s">
        <v>27</v>
      </c>
      <c r="G29" s="105"/>
      <c r="H29" s="21"/>
      <c r="I29" s="107"/>
      <c r="J29" s="150"/>
      <c r="K29" s="151" t="s">
        <v>142</v>
      </c>
      <c r="L29" s="158"/>
    </row>
    <row r="30" spans="1:12" ht="16.5" customHeight="1">
      <c r="A30" s="2" t="s">
        <v>78</v>
      </c>
      <c r="B30" s="3">
        <v>1</v>
      </c>
      <c r="C30" s="1">
        <v>29.9</v>
      </c>
      <c r="D30" s="4" t="s">
        <v>17</v>
      </c>
      <c r="E30" s="5">
        <v>0</v>
      </c>
      <c r="F30" s="4" t="s">
        <v>23</v>
      </c>
      <c r="G30" s="105" t="s">
        <v>19</v>
      </c>
      <c r="H30" s="21">
        <v>866.22</v>
      </c>
      <c r="I30" s="107">
        <v>25900</v>
      </c>
      <c r="J30" s="157">
        <v>800</v>
      </c>
      <c r="K30" s="155">
        <f t="shared" si="2"/>
        <v>23920</v>
      </c>
      <c r="L30" s="158"/>
    </row>
    <row r="31" spans="1:12" ht="12.75">
      <c r="A31" s="20" t="s">
        <v>88</v>
      </c>
      <c r="B31" s="3">
        <v>3</v>
      </c>
      <c r="C31" s="1">
        <v>43.317</v>
      </c>
      <c r="D31" s="4" t="s">
        <v>22</v>
      </c>
      <c r="E31" s="5">
        <v>5.8</v>
      </c>
      <c r="F31" s="4" t="s">
        <v>23</v>
      </c>
      <c r="G31" s="105" t="s">
        <v>19</v>
      </c>
      <c r="H31" s="21">
        <v>923.19</v>
      </c>
      <c r="I31" s="107">
        <f>C31*H31</f>
        <v>39989.82123</v>
      </c>
      <c r="J31" s="157">
        <v>750</v>
      </c>
      <c r="K31" s="155">
        <f t="shared" si="2"/>
        <v>32487.75</v>
      </c>
      <c r="L31" s="158"/>
    </row>
    <row r="32" spans="1:12" ht="12.75">
      <c r="A32" s="2" t="s">
        <v>104</v>
      </c>
      <c r="B32" s="3">
        <v>4</v>
      </c>
      <c r="C32" s="1">
        <v>38.436</v>
      </c>
      <c r="D32" s="4" t="s">
        <v>17</v>
      </c>
      <c r="E32" s="5">
        <v>0</v>
      </c>
      <c r="F32" s="4" t="s">
        <v>30</v>
      </c>
      <c r="G32" s="105"/>
      <c r="H32" s="21">
        <v>777</v>
      </c>
      <c r="I32" s="107">
        <f>C32*H32</f>
        <v>29864.772</v>
      </c>
      <c r="J32" s="157">
        <v>700</v>
      </c>
      <c r="K32" s="155">
        <f t="shared" si="2"/>
        <v>26905.2</v>
      </c>
      <c r="L32" s="158"/>
    </row>
    <row r="33" spans="1:13" ht="16.5" customHeight="1">
      <c r="A33" s="20" t="s">
        <v>87</v>
      </c>
      <c r="B33" s="3">
        <v>4</v>
      </c>
      <c r="C33" s="1">
        <v>43.317</v>
      </c>
      <c r="D33" s="4" t="s">
        <v>22</v>
      </c>
      <c r="E33" s="5">
        <v>5.8</v>
      </c>
      <c r="F33" s="4" t="s">
        <v>23</v>
      </c>
      <c r="G33" s="105"/>
      <c r="H33" s="21">
        <v>923.3</v>
      </c>
      <c r="I33" s="107">
        <f>C33*H33</f>
        <v>39994.5861</v>
      </c>
      <c r="J33" s="157">
        <v>800</v>
      </c>
      <c r="K33" s="155">
        <f t="shared" si="2"/>
        <v>34653.6</v>
      </c>
      <c r="L33" s="158"/>
      <c r="M33" t="s">
        <v>19</v>
      </c>
    </row>
    <row r="34" spans="1:11" ht="16.5" customHeight="1">
      <c r="A34" s="2" t="s">
        <v>106</v>
      </c>
      <c r="B34" s="3">
        <v>5</v>
      </c>
      <c r="C34" s="1">
        <v>181</v>
      </c>
      <c r="D34" s="4" t="s">
        <v>112</v>
      </c>
      <c r="E34" s="5"/>
      <c r="F34" s="4" t="s">
        <v>105</v>
      </c>
      <c r="G34" s="105"/>
      <c r="H34" s="116">
        <v>1639</v>
      </c>
      <c r="I34" s="107">
        <f>C34*H34</f>
        <v>296659</v>
      </c>
      <c r="J34" s="156">
        <v>1000</v>
      </c>
      <c r="K34" s="155">
        <f t="shared" si="2"/>
        <v>181000</v>
      </c>
    </row>
    <row r="35" spans="1:11" ht="0.75" customHeight="1">
      <c r="A35" s="2" t="s">
        <v>32</v>
      </c>
      <c r="B35" s="3">
        <v>5</v>
      </c>
      <c r="C35" s="1">
        <v>105.2</v>
      </c>
      <c r="D35" s="4" t="s">
        <v>34</v>
      </c>
      <c r="E35" s="5"/>
      <c r="F35" s="6" t="s">
        <v>35</v>
      </c>
      <c r="G35" s="105"/>
      <c r="H35" s="21">
        <v>1898</v>
      </c>
      <c r="I35" s="107">
        <f>H35*C35</f>
        <v>199669.6</v>
      </c>
      <c r="J35" s="150">
        <v>1898</v>
      </c>
      <c r="K35" s="151">
        <f t="shared" si="2"/>
        <v>199669.6</v>
      </c>
    </row>
    <row r="36" spans="1:12" ht="13.5" thickBot="1">
      <c r="A36" s="38" t="s">
        <v>33</v>
      </c>
      <c r="B36" s="39">
        <v>5</v>
      </c>
      <c r="C36" s="51">
        <v>234.14</v>
      </c>
      <c r="D36" s="4" t="s">
        <v>113</v>
      </c>
      <c r="E36" s="41" t="s">
        <v>19</v>
      </c>
      <c r="F36" s="40" t="s">
        <v>36</v>
      </c>
      <c r="G36" s="117"/>
      <c r="H36" s="108">
        <v>1992</v>
      </c>
      <c r="I36" s="109">
        <f>H36*C36</f>
        <v>466406.87999999995</v>
      </c>
      <c r="J36" s="161">
        <v>1275</v>
      </c>
      <c r="K36" s="155">
        <f t="shared" si="2"/>
        <v>298528.5</v>
      </c>
      <c r="L36" s="159" t="s">
        <v>143</v>
      </c>
    </row>
    <row r="37" spans="1:11" ht="12.75">
      <c r="A37" s="110"/>
      <c r="B37" s="110"/>
      <c r="C37" s="110"/>
      <c r="D37" s="110"/>
      <c r="E37" s="110"/>
      <c r="F37" s="110"/>
      <c r="G37" s="110"/>
      <c r="H37" s="110"/>
      <c r="I37" s="118" t="s">
        <v>19</v>
      </c>
      <c r="J37" s="110"/>
      <c r="K37" s="110"/>
    </row>
    <row r="38" spans="1:11" ht="12.7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34" t="s">
        <v>19</v>
      </c>
    </row>
    <row r="39" spans="1:11" ht="12.7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ht="12.7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ht="12.7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11" ht="12.7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1:11" ht="12.7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</row>
    <row r="44" spans="1:11" ht="12.7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</row>
    <row r="45" spans="1:11" ht="12.75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</row>
  </sheetData>
  <sheetProtection/>
  <mergeCells count="1">
    <mergeCell ref="A1:I1"/>
  </mergeCells>
  <printOptions/>
  <pageMargins left="0.748031496062992" right="0.748031496062992" top="0.143700787" bottom="0.143700787" header="0.511811023622047" footer="0.5118110236220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S28"/>
  <sheetViews>
    <sheetView zoomScalePageLayoutView="0" workbookViewId="0" topLeftCell="A10">
      <selection activeCell="A22" sqref="A22:IV22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5.421875" style="0" customWidth="1"/>
    <col min="4" max="4" width="6.57421875" style="0" customWidth="1"/>
    <col min="5" max="5" width="37.421875" style="0" customWidth="1"/>
    <col min="6" max="6" width="9.140625" style="0" hidden="1" customWidth="1"/>
    <col min="7" max="7" width="15.7109375" style="0" customWidth="1"/>
    <col min="8" max="8" width="4.8515625" style="0" customWidth="1"/>
    <col min="9" max="9" width="8.421875" style="0" customWidth="1"/>
    <col min="10" max="10" width="9.140625" style="0" hidden="1" customWidth="1"/>
    <col min="12" max="12" width="8.140625" style="0" customWidth="1"/>
    <col min="13" max="13" width="11.28125" style="0" bestFit="1" customWidth="1"/>
    <col min="14" max="14" width="9.140625" style="137" customWidth="1"/>
  </cols>
  <sheetData>
    <row r="1" spans="1:11" ht="26.25" thickBot="1">
      <c r="A1" s="178" t="s">
        <v>43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5" ht="15.75" customHeight="1">
      <c r="A2" s="187" t="s">
        <v>0</v>
      </c>
      <c r="B2" s="187" t="s">
        <v>1</v>
      </c>
      <c r="C2" s="187" t="s">
        <v>44</v>
      </c>
      <c r="D2" s="16" t="s">
        <v>45</v>
      </c>
      <c r="E2" s="189" t="s">
        <v>3</v>
      </c>
      <c r="F2" s="183" t="s">
        <v>46</v>
      </c>
      <c r="G2" s="185" t="s">
        <v>5</v>
      </c>
      <c r="H2" s="185" t="s">
        <v>6</v>
      </c>
      <c r="I2" s="185" t="s">
        <v>38</v>
      </c>
      <c r="J2" s="181" t="s">
        <v>47</v>
      </c>
      <c r="K2" s="26"/>
      <c r="M2" s="190" t="s">
        <v>139</v>
      </c>
      <c r="N2" s="192" t="s">
        <v>47</v>
      </c>
      <c r="O2" s="159" t="s">
        <v>146</v>
      </c>
    </row>
    <row r="3" spans="1:14" ht="15.75">
      <c r="A3" s="188"/>
      <c r="B3" s="188"/>
      <c r="C3" s="182"/>
      <c r="D3" s="7" t="s">
        <v>48</v>
      </c>
      <c r="E3" s="189"/>
      <c r="F3" s="184"/>
      <c r="G3" s="186"/>
      <c r="H3" s="186"/>
      <c r="I3" s="186"/>
      <c r="J3" s="182"/>
      <c r="K3" s="26"/>
      <c r="M3" s="191"/>
      <c r="N3" s="193"/>
    </row>
    <row r="4" spans="1:14" ht="15.75">
      <c r="A4" s="66" t="s">
        <v>128</v>
      </c>
      <c r="B4" s="8">
        <v>1</v>
      </c>
      <c r="C4" s="58">
        <f>D4*1.286102</f>
        <v>41.412484400000004</v>
      </c>
      <c r="D4" s="59">
        <v>32.2</v>
      </c>
      <c r="E4" s="8" t="s">
        <v>103</v>
      </c>
      <c r="F4" s="60"/>
      <c r="G4" s="9" t="s">
        <v>50</v>
      </c>
      <c r="H4" s="57"/>
      <c r="I4" s="10">
        <f aca="true" t="shared" si="0" ref="I4:I14">K4*C4</f>
        <v>21741.554310000003</v>
      </c>
      <c r="J4" s="56"/>
      <c r="K4" s="69">
        <v>525</v>
      </c>
      <c r="L4" s="70"/>
      <c r="M4" s="171">
        <f>I4</f>
        <v>21741.554310000003</v>
      </c>
      <c r="N4" s="152"/>
    </row>
    <row r="5" spans="1:14" ht="15.75">
      <c r="A5" s="66" t="s">
        <v>129</v>
      </c>
      <c r="B5" s="8">
        <v>1</v>
      </c>
      <c r="C5" s="58">
        <f aca="true" t="shared" si="1" ref="C5:C14">D5*1.286102</f>
        <v>40.64082320000001</v>
      </c>
      <c r="D5" s="59">
        <v>31.6</v>
      </c>
      <c r="E5" s="8" t="s">
        <v>103</v>
      </c>
      <c r="F5" s="60"/>
      <c r="G5" s="9" t="s">
        <v>50</v>
      </c>
      <c r="H5" s="57"/>
      <c r="I5" s="10">
        <f t="shared" si="0"/>
        <v>21336.432180000003</v>
      </c>
      <c r="J5" s="56"/>
      <c r="K5" s="69">
        <v>525</v>
      </c>
      <c r="L5" s="70"/>
      <c r="M5" s="171">
        <f aca="true" t="shared" si="2" ref="M5:M14">I5</f>
        <v>21336.432180000003</v>
      </c>
      <c r="N5" s="152"/>
    </row>
    <row r="6" spans="1:14" ht="15.75">
      <c r="A6" s="66" t="s">
        <v>130</v>
      </c>
      <c r="B6" s="8">
        <v>1</v>
      </c>
      <c r="C6" s="58">
        <f t="shared" si="1"/>
        <v>39.483331400000004</v>
      </c>
      <c r="D6" s="59">
        <v>30.7</v>
      </c>
      <c r="E6" s="8" t="s">
        <v>103</v>
      </c>
      <c r="F6" s="60"/>
      <c r="G6" s="9" t="s">
        <v>50</v>
      </c>
      <c r="H6" s="57"/>
      <c r="I6" s="10">
        <f t="shared" si="0"/>
        <v>20728.748985000002</v>
      </c>
      <c r="J6" s="56"/>
      <c r="K6" s="69">
        <v>525</v>
      </c>
      <c r="L6" s="70"/>
      <c r="M6" s="171">
        <f t="shared" si="2"/>
        <v>20728.748985000002</v>
      </c>
      <c r="N6" s="152"/>
    </row>
    <row r="7" spans="1:14" ht="30">
      <c r="A7" s="77" t="s">
        <v>114</v>
      </c>
      <c r="B7" s="77">
        <v>1</v>
      </c>
      <c r="C7" s="90">
        <f t="shared" si="1"/>
        <v>50.6724188</v>
      </c>
      <c r="D7" s="78">
        <v>39.4</v>
      </c>
      <c r="E7" s="77" t="s">
        <v>54</v>
      </c>
      <c r="F7" s="85">
        <v>10.4</v>
      </c>
      <c r="G7" s="79" t="s">
        <v>50</v>
      </c>
      <c r="H7" s="80"/>
      <c r="I7" s="81">
        <f t="shared" si="0"/>
        <v>25842.933588</v>
      </c>
      <c r="J7" s="82"/>
      <c r="K7" s="84">
        <v>510</v>
      </c>
      <c r="L7" s="135" t="s">
        <v>118</v>
      </c>
      <c r="M7" s="171">
        <f t="shared" si="2"/>
        <v>25842.933588</v>
      </c>
      <c r="N7" s="153"/>
    </row>
    <row r="8" spans="1:14" ht="25.5">
      <c r="A8" s="66" t="s">
        <v>115</v>
      </c>
      <c r="B8" s="8">
        <v>1</v>
      </c>
      <c r="C8" s="58">
        <f t="shared" si="1"/>
        <v>34.724754000000004</v>
      </c>
      <c r="D8" s="58">
        <v>27</v>
      </c>
      <c r="E8" s="8" t="s">
        <v>54</v>
      </c>
      <c r="F8" s="67">
        <v>24.21</v>
      </c>
      <c r="G8" s="9" t="s">
        <v>101</v>
      </c>
      <c r="H8" s="57"/>
      <c r="I8" s="10">
        <f t="shared" si="0"/>
        <v>19966.73355</v>
      </c>
      <c r="J8" s="56"/>
      <c r="K8" s="69">
        <v>575</v>
      </c>
      <c r="L8" s="136"/>
      <c r="M8" s="171">
        <f t="shared" si="2"/>
        <v>19966.73355</v>
      </c>
      <c r="N8" s="154"/>
    </row>
    <row r="9" spans="1:14" ht="25.5">
      <c r="A9" s="66" t="s">
        <v>116</v>
      </c>
      <c r="B9" s="8">
        <v>1</v>
      </c>
      <c r="C9" s="58">
        <f t="shared" si="1"/>
        <v>53.8876738</v>
      </c>
      <c r="D9" s="58">
        <v>41.9</v>
      </c>
      <c r="E9" s="8" t="s">
        <v>54</v>
      </c>
      <c r="F9" s="67">
        <v>5.4</v>
      </c>
      <c r="G9" s="61" t="s">
        <v>96</v>
      </c>
      <c r="H9" s="57"/>
      <c r="I9" s="10">
        <f t="shared" si="0"/>
        <v>27752.152007</v>
      </c>
      <c r="J9" s="56"/>
      <c r="K9" s="69">
        <v>515</v>
      </c>
      <c r="L9" s="136"/>
      <c r="M9" s="171">
        <f t="shared" si="2"/>
        <v>27752.152007</v>
      </c>
      <c r="N9" s="154"/>
    </row>
    <row r="10" spans="1:14" ht="15.75">
      <c r="A10" s="91" t="s">
        <v>131</v>
      </c>
      <c r="B10" s="92">
        <v>1</v>
      </c>
      <c r="C10" s="90">
        <f t="shared" si="1"/>
        <v>32.9242112</v>
      </c>
      <c r="D10" s="90">
        <v>25.6</v>
      </c>
      <c r="E10" s="92" t="s">
        <v>103</v>
      </c>
      <c r="F10" s="93">
        <v>8.96</v>
      </c>
      <c r="G10" s="94" t="s">
        <v>96</v>
      </c>
      <c r="H10" s="95"/>
      <c r="I10" s="96">
        <f t="shared" si="0"/>
        <v>16955.968768000002</v>
      </c>
      <c r="J10" s="97"/>
      <c r="K10" s="98">
        <v>515</v>
      </c>
      <c r="L10" s="135" t="s">
        <v>118</v>
      </c>
      <c r="M10" s="171">
        <f t="shared" si="2"/>
        <v>16955.968768000002</v>
      </c>
      <c r="N10" s="152"/>
    </row>
    <row r="11" spans="1:15" ht="25.5">
      <c r="A11" s="66" t="s">
        <v>117</v>
      </c>
      <c r="B11" s="8">
        <v>1</v>
      </c>
      <c r="C11" s="58">
        <f t="shared" si="1"/>
        <v>51.3154698</v>
      </c>
      <c r="D11" s="59">
        <v>39.9</v>
      </c>
      <c r="E11" s="8" t="s">
        <v>132</v>
      </c>
      <c r="F11" s="67">
        <v>7.95</v>
      </c>
      <c r="G11" s="61" t="s">
        <v>96</v>
      </c>
      <c r="H11" s="57"/>
      <c r="I11" s="10">
        <f t="shared" si="0"/>
        <v>26427.466947</v>
      </c>
      <c r="J11" s="56"/>
      <c r="K11" s="69">
        <v>515</v>
      </c>
      <c r="L11" s="136"/>
      <c r="M11" s="171">
        <f t="shared" si="2"/>
        <v>26427.466947</v>
      </c>
      <c r="N11" s="152"/>
      <c r="O11" s="137" t="s">
        <v>19</v>
      </c>
    </row>
    <row r="12" spans="1:14" ht="25.5">
      <c r="A12" s="66" t="s">
        <v>133</v>
      </c>
      <c r="B12" s="8">
        <v>1</v>
      </c>
      <c r="C12" s="58">
        <f t="shared" si="1"/>
        <v>51.572690200000004</v>
      </c>
      <c r="D12" s="59">
        <v>40.1</v>
      </c>
      <c r="E12" s="8" t="s">
        <v>54</v>
      </c>
      <c r="F12" s="68">
        <v>5.25</v>
      </c>
      <c r="G12" s="9" t="s">
        <v>55</v>
      </c>
      <c r="H12" s="57"/>
      <c r="I12" s="10">
        <f t="shared" si="0"/>
        <v>26559.935453000002</v>
      </c>
      <c r="J12" s="56"/>
      <c r="K12" s="69">
        <v>515</v>
      </c>
      <c r="L12" s="136"/>
      <c r="M12" s="171">
        <f t="shared" si="2"/>
        <v>26559.935453000002</v>
      </c>
      <c r="N12" s="152"/>
    </row>
    <row r="13" spans="1:17" ht="15.75">
      <c r="A13" s="66" t="s">
        <v>134</v>
      </c>
      <c r="B13" s="8">
        <v>1</v>
      </c>
      <c r="C13" s="58">
        <f t="shared" si="1"/>
        <v>55.55960640000001</v>
      </c>
      <c r="D13" s="59">
        <v>43.2</v>
      </c>
      <c r="E13" s="8" t="s">
        <v>103</v>
      </c>
      <c r="F13" s="68"/>
      <c r="G13" s="9" t="s">
        <v>55</v>
      </c>
      <c r="H13" s="57"/>
      <c r="I13" s="10">
        <f t="shared" si="0"/>
        <v>28613.197296000002</v>
      </c>
      <c r="J13" s="56"/>
      <c r="K13" s="69">
        <v>515</v>
      </c>
      <c r="L13" s="136"/>
      <c r="M13" s="171">
        <f t="shared" si="2"/>
        <v>28613.197296000002</v>
      </c>
      <c r="N13" s="152"/>
      <c r="Q13" t="s">
        <v>19</v>
      </c>
    </row>
    <row r="14" spans="1:14" ht="15.75">
      <c r="A14" s="66" t="s">
        <v>135</v>
      </c>
      <c r="B14" s="8">
        <v>1</v>
      </c>
      <c r="C14" s="58">
        <f t="shared" si="1"/>
        <v>35.4964152</v>
      </c>
      <c r="D14" s="59">
        <v>27.6</v>
      </c>
      <c r="E14" s="8" t="s">
        <v>103</v>
      </c>
      <c r="F14" s="68"/>
      <c r="G14" s="9" t="s">
        <v>55</v>
      </c>
      <c r="H14" s="57"/>
      <c r="I14" s="10">
        <f t="shared" si="0"/>
        <v>18280.653828000002</v>
      </c>
      <c r="J14" s="56"/>
      <c r="K14" s="69">
        <v>515</v>
      </c>
      <c r="L14" s="136"/>
      <c r="M14" s="171">
        <f t="shared" si="2"/>
        <v>18280.653828000002</v>
      </c>
      <c r="N14" s="152"/>
    </row>
    <row r="15" spans="1:18" ht="27.75" customHeight="1">
      <c r="A15" s="77" t="s">
        <v>51</v>
      </c>
      <c r="B15" s="77">
        <v>1</v>
      </c>
      <c r="C15" s="86">
        <v>82.45</v>
      </c>
      <c r="D15" s="84">
        <v>67.91</v>
      </c>
      <c r="E15" s="77" t="s">
        <v>52</v>
      </c>
      <c r="F15" s="77"/>
      <c r="G15" s="79" t="s">
        <v>50</v>
      </c>
      <c r="H15" s="79"/>
      <c r="I15" s="81">
        <f aca="true" t="shared" si="3" ref="I15:I22">K15*C15</f>
        <v>40812.75</v>
      </c>
      <c r="J15" s="87">
        <v>525</v>
      </c>
      <c r="K15" s="83">
        <v>495</v>
      </c>
      <c r="L15" s="135" t="s">
        <v>118</v>
      </c>
      <c r="M15" s="167">
        <f aca="true" t="shared" si="4" ref="M15:M22">N15*C15</f>
        <v>37102.5</v>
      </c>
      <c r="N15" s="170">
        <v>450</v>
      </c>
      <c r="R15" s="137" t="s">
        <v>19</v>
      </c>
    </row>
    <row r="16" spans="1:14" ht="27.75" customHeight="1">
      <c r="A16" s="8" t="s">
        <v>53</v>
      </c>
      <c r="B16" s="8">
        <v>1</v>
      </c>
      <c r="C16" s="52">
        <v>74.37</v>
      </c>
      <c r="D16" s="35">
        <v>61.26</v>
      </c>
      <c r="E16" s="8" t="s">
        <v>102</v>
      </c>
      <c r="F16" s="62"/>
      <c r="G16" s="9" t="s">
        <v>55</v>
      </c>
      <c r="H16" s="63"/>
      <c r="I16" s="10">
        <f t="shared" si="3"/>
        <v>39044.25</v>
      </c>
      <c r="J16" s="25">
        <v>575</v>
      </c>
      <c r="K16" s="35">
        <v>525</v>
      </c>
      <c r="L16" s="70"/>
      <c r="M16" s="167">
        <f t="shared" si="4"/>
        <v>33466.5</v>
      </c>
      <c r="N16" s="168">
        <v>450</v>
      </c>
    </row>
    <row r="17" spans="1:18" ht="27.75" customHeight="1">
      <c r="A17" s="8" t="s">
        <v>56</v>
      </c>
      <c r="B17" s="8">
        <v>1</v>
      </c>
      <c r="C17" s="52">
        <v>56.1</v>
      </c>
      <c r="D17" s="35">
        <v>46.21</v>
      </c>
      <c r="E17" s="8" t="s">
        <v>103</v>
      </c>
      <c r="F17" s="62" t="s">
        <v>19</v>
      </c>
      <c r="G17" s="9" t="s">
        <v>55</v>
      </c>
      <c r="H17" s="63"/>
      <c r="I17" s="10">
        <f t="shared" si="3"/>
        <v>29452.5</v>
      </c>
      <c r="J17" s="25">
        <v>525</v>
      </c>
      <c r="K17" s="35">
        <v>525</v>
      </c>
      <c r="L17" s="70"/>
      <c r="M17" s="167">
        <f t="shared" si="4"/>
        <v>25245</v>
      </c>
      <c r="N17" s="168">
        <v>450</v>
      </c>
      <c r="Q17" s="137" t="s">
        <v>19</v>
      </c>
      <c r="R17" t="s">
        <v>19</v>
      </c>
    </row>
    <row r="18" spans="1:19" ht="27.75" customHeight="1">
      <c r="A18" s="8" t="s">
        <v>57</v>
      </c>
      <c r="B18" s="8">
        <v>1</v>
      </c>
      <c r="C18" s="52">
        <v>55.52</v>
      </c>
      <c r="D18" s="35">
        <v>45.73</v>
      </c>
      <c r="E18" s="8" t="s">
        <v>103</v>
      </c>
      <c r="F18" s="62"/>
      <c r="G18" s="9" t="s">
        <v>55</v>
      </c>
      <c r="H18" s="63"/>
      <c r="I18" s="10">
        <f t="shared" si="3"/>
        <v>29148</v>
      </c>
      <c r="J18" s="25">
        <v>545</v>
      </c>
      <c r="K18" s="35">
        <v>525</v>
      </c>
      <c r="L18" s="70"/>
      <c r="M18" s="167">
        <f t="shared" si="4"/>
        <v>24984</v>
      </c>
      <c r="N18" s="168">
        <v>450</v>
      </c>
      <c r="S18" t="s">
        <v>19</v>
      </c>
    </row>
    <row r="19" spans="1:14" ht="27.75" customHeight="1">
      <c r="A19" s="100" t="s">
        <v>136</v>
      </c>
      <c r="B19" s="34">
        <v>2</v>
      </c>
      <c r="C19" s="99">
        <f>D19*1.23</f>
        <v>29.643</v>
      </c>
      <c r="D19" s="101">
        <v>24.1</v>
      </c>
      <c r="E19" s="8" t="s">
        <v>137</v>
      </c>
      <c r="F19" s="102"/>
      <c r="G19" s="103" t="s">
        <v>50</v>
      </c>
      <c r="H19" s="11"/>
      <c r="I19" s="10">
        <v>16985</v>
      </c>
      <c r="J19" s="104">
        <v>575</v>
      </c>
      <c r="K19" s="35">
        <v>573</v>
      </c>
      <c r="L19" s="70"/>
      <c r="M19" s="167">
        <f t="shared" si="4"/>
        <v>14821.5</v>
      </c>
      <c r="N19" s="168">
        <v>500</v>
      </c>
    </row>
    <row r="20" spans="1:15" ht="27.75" customHeight="1">
      <c r="A20" s="34" t="s">
        <v>109</v>
      </c>
      <c r="B20" s="34">
        <v>6</v>
      </c>
      <c r="C20" s="75">
        <v>88.912</v>
      </c>
      <c r="D20" s="75">
        <v>67.76</v>
      </c>
      <c r="E20" s="74" t="s">
        <v>54</v>
      </c>
      <c r="F20" s="76"/>
      <c r="G20" s="76" t="s">
        <v>110</v>
      </c>
      <c r="H20" s="11"/>
      <c r="I20" s="10">
        <f>K20*C20</f>
        <v>46678.8</v>
      </c>
      <c r="J20" s="10">
        <v>573</v>
      </c>
      <c r="K20" s="35">
        <v>525</v>
      </c>
      <c r="L20" s="70"/>
      <c r="M20" s="167">
        <f t="shared" si="4"/>
        <v>39921.488000000005</v>
      </c>
      <c r="N20" s="168">
        <v>449</v>
      </c>
      <c r="O20" s="169">
        <v>0.1</v>
      </c>
    </row>
    <row r="21" spans="1:14" ht="27.75" customHeight="1">
      <c r="A21" s="34" t="s">
        <v>97</v>
      </c>
      <c r="B21" s="34">
        <v>6</v>
      </c>
      <c r="C21" s="52">
        <v>52.14</v>
      </c>
      <c r="D21" s="52">
        <v>42.95</v>
      </c>
      <c r="E21" s="8" t="s">
        <v>54</v>
      </c>
      <c r="F21" s="36"/>
      <c r="G21" s="9" t="s">
        <v>55</v>
      </c>
      <c r="H21" s="70"/>
      <c r="I21" s="10">
        <f>K21*C21</f>
        <v>27373.5</v>
      </c>
      <c r="J21" s="25">
        <v>550</v>
      </c>
      <c r="K21" s="35">
        <v>525</v>
      </c>
      <c r="M21" s="165">
        <f>N21*C21</f>
        <v>27373.5</v>
      </c>
      <c r="N21" s="166">
        <v>525</v>
      </c>
    </row>
    <row r="22" spans="1:15" ht="25.5">
      <c r="A22" s="34" t="s">
        <v>59</v>
      </c>
      <c r="B22" s="34">
        <v>6</v>
      </c>
      <c r="C22" s="35">
        <v>89.94</v>
      </c>
      <c r="D22" s="35">
        <v>74.08</v>
      </c>
      <c r="E22" s="8" t="s">
        <v>58</v>
      </c>
      <c r="F22" s="36"/>
      <c r="G22" s="36" t="s">
        <v>49</v>
      </c>
      <c r="H22" s="11"/>
      <c r="I22" s="10">
        <f t="shared" si="3"/>
        <v>47218.5</v>
      </c>
      <c r="J22" s="25">
        <v>583</v>
      </c>
      <c r="K22" s="35">
        <v>525</v>
      </c>
      <c r="L22" s="70"/>
      <c r="M22" s="167">
        <f t="shared" si="4"/>
        <v>39933.36</v>
      </c>
      <c r="N22" s="168">
        <v>444</v>
      </c>
      <c r="O22" s="169">
        <v>0.1</v>
      </c>
    </row>
    <row r="23" spans="1:11" ht="12.75">
      <c r="A23" s="64"/>
      <c r="B23" s="64"/>
      <c r="C23" s="64"/>
      <c r="D23" s="64"/>
      <c r="E23" s="64"/>
      <c r="F23" s="64"/>
      <c r="G23" s="64"/>
      <c r="H23" s="64"/>
      <c r="I23" s="65" t="s">
        <v>19</v>
      </c>
      <c r="J23" s="64"/>
      <c r="K23" s="64"/>
    </row>
    <row r="24" spans="1:11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ht="12.75">
      <c r="A25" s="64"/>
      <c r="B25" s="119"/>
      <c r="C25" s="119"/>
      <c r="D25" s="64"/>
      <c r="E25" s="64"/>
      <c r="F25" s="64"/>
      <c r="G25" s="64"/>
      <c r="H25" s="64"/>
      <c r="I25" s="64"/>
      <c r="J25" s="64"/>
      <c r="K25" s="64"/>
    </row>
    <row r="26" spans="1:11" ht="12.75">
      <c r="A26" s="64"/>
      <c r="B26" s="119" t="s">
        <v>19</v>
      </c>
      <c r="C26" s="119" t="s">
        <v>19</v>
      </c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4"/>
      <c r="B27" s="119"/>
      <c r="C27" s="119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4"/>
      <c r="B28" s="119"/>
      <c r="C28" s="119"/>
      <c r="D28" s="64"/>
      <c r="E28" s="64"/>
      <c r="F28" s="64"/>
      <c r="G28" s="64"/>
      <c r="H28" s="64"/>
      <c r="I28" s="64"/>
      <c r="J28" s="64"/>
      <c r="K28" s="64"/>
    </row>
  </sheetData>
  <sheetProtection/>
  <mergeCells count="12">
    <mergeCell ref="M2:M3"/>
    <mergeCell ref="N2:N3"/>
    <mergeCell ref="A1:K1"/>
    <mergeCell ref="J2:J3"/>
    <mergeCell ref="F2:F3"/>
    <mergeCell ref="G2:G3"/>
    <mergeCell ref="H2:H3"/>
    <mergeCell ref="I2:I3"/>
    <mergeCell ref="A2:A3"/>
    <mergeCell ref="B2:B3"/>
    <mergeCell ref="C2:C3"/>
    <mergeCell ref="E2:E3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P23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11.00390625" style="0" customWidth="1"/>
    <col min="6" max="6" width="33.140625" style="0" customWidth="1"/>
    <col min="7" max="8" width="9.140625" style="0" hidden="1" customWidth="1"/>
    <col min="9" max="9" width="17.28125" style="0" customWidth="1"/>
    <col min="12" max="12" width="9.140625" style="0" hidden="1" customWidth="1"/>
    <col min="15" max="15" width="9.140625" style="0" hidden="1" customWidth="1"/>
    <col min="16" max="16" width="12.421875" style="0" bestFit="1" customWidth="1"/>
  </cols>
  <sheetData>
    <row r="1" spans="1:13" ht="24.75">
      <c r="A1" s="195" t="s">
        <v>60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6" ht="12.75">
      <c r="A2" s="53"/>
      <c r="B2" s="53"/>
      <c r="C2" s="196" t="s">
        <v>61</v>
      </c>
      <c r="D2" s="196" t="s">
        <v>91</v>
      </c>
      <c r="E2" s="196" t="s">
        <v>92</v>
      </c>
      <c r="F2" s="194" t="s">
        <v>62</v>
      </c>
      <c r="G2" s="196" t="s">
        <v>63</v>
      </c>
      <c r="H2" s="196"/>
      <c r="I2" s="194" t="s">
        <v>64</v>
      </c>
      <c r="J2" s="194" t="s">
        <v>65</v>
      </c>
      <c r="K2" s="194" t="s">
        <v>66</v>
      </c>
      <c r="L2" s="194" t="s">
        <v>93</v>
      </c>
      <c r="M2" s="194" t="s">
        <v>67</v>
      </c>
      <c r="N2" s="194" t="s">
        <v>140</v>
      </c>
      <c r="O2" s="194" t="s">
        <v>93</v>
      </c>
      <c r="P2" s="194" t="s">
        <v>141</v>
      </c>
    </row>
    <row r="3" spans="1:16" ht="12.75">
      <c r="A3" s="53" t="s">
        <v>68</v>
      </c>
      <c r="B3" s="53" t="s">
        <v>69</v>
      </c>
      <c r="C3" s="196"/>
      <c r="D3" s="196"/>
      <c r="E3" s="196"/>
      <c r="F3" s="194"/>
      <c r="G3" s="53" t="s">
        <v>94</v>
      </c>
      <c r="H3" s="53" t="s">
        <v>95</v>
      </c>
      <c r="I3" s="194"/>
      <c r="J3" s="194"/>
      <c r="K3" s="194"/>
      <c r="L3" s="194"/>
      <c r="M3" s="194"/>
      <c r="N3" s="194"/>
      <c r="O3" s="194"/>
      <c r="P3" s="194"/>
    </row>
    <row r="4" spans="1:16" ht="30.75" customHeight="1">
      <c r="A4" s="13" t="s">
        <v>119</v>
      </c>
      <c r="B4" s="53"/>
      <c r="C4" s="13">
        <v>1</v>
      </c>
      <c r="D4" s="27">
        <v>46.6</v>
      </c>
      <c r="E4" s="27">
        <v>46.6</v>
      </c>
      <c r="F4" s="12" t="s">
        <v>122</v>
      </c>
      <c r="G4" s="13">
        <v>8.8</v>
      </c>
      <c r="H4" s="14">
        <f>G4*10.7632</f>
        <v>94.71616</v>
      </c>
      <c r="I4" s="12" t="s">
        <v>74</v>
      </c>
      <c r="J4" s="33"/>
      <c r="K4" s="28">
        <f>M4*E4</f>
        <v>23300</v>
      </c>
      <c r="L4" s="29">
        <f>K4/1.5</f>
        <v>15533.333333333334</v>
      </c>
      <c r="M4" s="89">
        <v>500</v>
      </c>
      <c r="N4" s="162">
        <f>P4*E4</f>
        <v>23999</v>
      </c>
      <c r="O4" s="163">
        <f>N4/1.5</f>
        <v>15999.333333333334</v>
      </c>
      <c r="P4" s="164">
        <v>515</v>
      </c>
    </row>
    <row r="5" spans="1:16" ht="31.5" customHeight="1">
      <c r="A5" s="13" t="s">
        <v>120</v>
      </c>
      <c r="B5" s="53"/>
      <c r="C5" s="13">
        <v>1</v>
      </c>
      <c r="D5" s="27">
        <v>26.5</v>
      </c>
      <c r="E5" s="27">
        <v>26.5</v>
      </c>
      <c r="F5" s="12" t="s">
        <v>123</v>
      </c>
      <c r="G5" s="53"/>
      <c r="H5" s="53"/>
      <c r="I5" s="12" t="s">
        <v>125</v>
      </c>
      <c r="J5" s="88"/>
      <c r="K5" s="88"/>
      <c r="L5" s="88"/>
      <c r="M5" s="88" t="s">
        <v>145</v>
      </c>
      <c r="N5" s="162">
        <f>P5*E5</f>
        <v>13674</v>
      </c>
      <c r="O5" s="163">
        <f>N5/1.5</f>
        <v>9116</v>
      </c>
      <c r="P5" s="164">
        <v>516</v>
      </c>
    </row>
    <row r="6" spans="1:16" ht="33" customHeight="1">
      <c r="A6" s="13" t="s">
        <v>121</v>
      </c>
      <c r="B6" s="53"/>
      <c r="C6" s="13">
        <v>1</v>
      </c>
      <c r="D6" s="27">
        <v>43.4</v>
      </c>
      <c r="E6" s="27">
        <v>43.4</v>
      </c>
      <c r="F6" s="12" t="s">
        <v>124</v>
      </c>
      <c r="G6" s="53"/>
      <c r="H6" s="53"/>
      <c r="I6" s="88" t="s">
        <v>126</v>
      </c>
      <c r="J6" s="88"/>
      <c r="K6" s="88"/>
      <c r="L6" s="88"/>
      <c r="M6" s="88" t="s">
        <v>145</v>
      </c>
      <c r="N6" s="162">
        <f>P6*E6</f>
        <v>22437.8</v>
      </c>
      <c r="O6" s="163">
        <f>N6/1.5</f>
        <v>14958.533333333333</v>
      </c>
      <c r="P6" s="164">
        <v>517</v>
      </c>
    </row>
    <row r="7" spans="1:16" ht="30" customHeight="1">
      <c r="A7" s="43" t="s">
        <v>29</v>
      </c>
      <c r="B7" s="13">
        <v>202</v>
      </c>
      <c r="C7" s="13">
        <v>2</v>
      </c>
      <c r="D7" s="27">
        <v>72.57</v>
      </c>
      <c r="E7" s="27">
        <v>91.6</v>
      </c>
      <c r="F7" s="12" t="s">
        <v>72</v>
      </c>
      <c r="G7" s="13">
        <v>8.8</v>
      </c>
      <c r="H7" s="14">
        <f>G7*10.7632</f>
        <v>94.71616</v>
      </c>
      <c r="I7" s="12" t="s">
        <v>74</v>
      </c>
      <c r="J7" s="33"/>
      <c r="K7" s="28">
        <f>M7*E7</f>
        <v>46999.96</v>
      </c>
      <c r="L7" s="29">
        <f>K7/1.5</f>
        <v>31333.306666666667</v>
      </c>
      <c r="M7" s="71">
        <v>513.1</v>
      </c>
      <c r="N7" s="162">
        <f>P7*E7</f>
        <v>42136</v>
      </c>
      <c r="O7" s="163">
        <f>N7/1.5</f>
        <v>28090.666666666668</v>
      </c>
      <c r="P7" s="164">
        <v>460</v>
      </c>
    </row>
    <row r="8" spans="1:16" ht="29.25" customHeight="1">
      <c r="A8" s="43" t="s">
        <v>28</v>
      </c>
      <c r="B8" s="13">
        <v>206</v>
      </c>
      <c r="C8" s="13">
        <v>2</v>
      </c>
      <c r="D8" s="27">
        <v>90.2</v>
      </c>
      <c r="E8" s="27">
        <v>115.07</v>
      </c>
      <c r="F8" s="15" t="s">
        <v>70</v>
      </c>
      <c r="G8" s="13">
        <v>7.8</v>
      </c>
      <c r="H8" s="14">
        <f>G8*10.7632</f>
        <v>83.95295999999999</v>
      </c>
      <c r="I8" s="30" t="s">
        <v>73</v>
      </c>
      <c r="J8" s="32"/>
      <c r="K8" s="28"/>
      <c r="L8" s="29"/>
      <c r="M8" s="71"/>
      <c r="N8" s="138"/>
      <c r="O8" s="139"/>
      <c r="P8" s="142"/>
    </row>
    <row r="9" spans="1:16" ht="30" customHeight="1" hidden="1">
      <c r="A9" s="43" t="s">
        <v>90</v>
      </c>
      <c r="B9" s="13">
        <v>404</v>
      </c>
      <c r="C9" s="13">
        <v>3</v>
      </c>
      <c r="D9" s="27">
        <v>65.79</v>
      </c>
      <c r="E9" s="27">
        <v>93.76</v>
      </c>
      <c r="F9" s="15" t="s">
        <v>70</v>
      </c>
      <c r="G9" s="22"/>
      <c r="H9" s="23"/>
      <c r="I9" s="30"/>
      <c r="J9" s="32"/>
      <c r="K9" s="28"/>
      <c r="L9" s="31"/>
      <c r="M9" s="71"/>
      <c r="N9" s="138"/>
      <c r="O9" s="140"/>
      <c r="P9" s="142"/>
    </row>
    <row r="10" spans="1:16" ht="30" customHeight="1" thickBot="1">
      <c r="A10" s="44" t="s">
        <v>31</v>
      </c>
      <c r="B10" s="45">
        <v>608</v>
      </c>
      <c r="C10" s="45">
        <v>6</v>
      </c>
      <c r="D10" s="46">
        <v>79.19</v>
      </c>
      <c r="E10" s="46">
        <v>98.05</v>
      </c>
      <c r="F10" s="47" t="s">
        <v>70</v>
      </c>
      <c r="G10" s="48">
        <v>4.8</v>
      </c>
      <c r="H10" s="49">
        <f>G10*10.7632</f>
        <v>51.66336</v>
      </c>
      <c r="I10" s="47" t="s">
        <v>71</v>
      </c>
      <c r="J10" s="54"/>
      <c r="K10" s="50"/>
      <c r="L10" s="55"/>
      <c r="M10" s="72"/>
      <c r="N10" s="172">
        <v>58340</v>
      </c>
      <c r="O10" s="141"/>
      <c r="P10" s="142"/>
    </row>
    <row r="11" spans="11:14" ht="12.75">
      <c r="K11" s="24" t="s">
        <v>19</v>
      </c>
      <c r="N11" s="24" t="s">
        <v>19</v>
      </c>
    </row>
    <row r="12" ht="12.75">
      <c r="F12" s="42" t="s">
        <v>19</v>
      </c>
    </row>
    <row r="23" ht="12.75">
      <c r="N23" s="137" t="s">
        <v>19</v>
      </c>
    </row>
  </sheetData>
  <sheetProtection/>
  <mergeCells count="14">
    <mergeCell ref="L2:L3"/>
    <mergeCell ref="M2:M3"/>
    <mergeCell ref="N2:N3"/>
    <mergeCell ref="O2:O3"/>
    <mergeCell ref="P2:P3"/>
    <mergeCell ref="A1:M1"/>
    <mergeCell ref="C2:C3"/>
    <mergeCell ref="D2:D3"/>
    <mergeCell ref="E2:E3"/>
    <mergeCell ref="F2:F3"/>
    <mergeCell ref="G2:H2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Nata</cp:lastModifiedBy>
  <cp:lastPrinted>2015-07-01T07:03:02Z</cp:lastPrinted>
  <dcterms:created xsi:type="dcterms:W3CDTF">2012-08-29T14:47:40Z</dcterms:created>
  <dcterms:modified xsi:type="dcterms:W3CDTF">2016-01-15T14:36:02Z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